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20" yWindow="240" windowWidth="33220" windowHeight="19600" tabRatio="500"/>
  </bookViews>
  <sheets>
    <sheet name="raw_data" sheetId="9" r:id="rId1"/>
    <sheet name="data_for_plots" sheetId="2" r:id="rId2"/>
    <sheet name="pie_hrs" sheetId="4" r:id="rId3"/>
    <sheet name="pie_sessions" sheetId="5" r:id="rId4"/>
    <sheet name="bar_hrs_sessions" sheetId="6" r:id="rId5"/>
    <sheet name="pie_hrs_types" sheetId="7" r:id="rId6"/>
    <sheet name="pie_percent_types" sheetId="8" r:id="rId7"/>
  </sheets>
  <definedNames>
    <definedName name="_xlnm.Print_Area" localSheetId="1">data_for_plots!$B$5:$D$37</definedName>
    <definedName name="_xlnm.Print_Area" localSheetId="0">raw_data!$B$3:$O$12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2" l="1"/>
  <c r="D31" i="2"/>
  <c r="C32" i="2"/>
  <c r="C31" i="2"/>
  <c r="C30" i="2"/>
  <c r="B34" i="9"/>
  <c r="K11" i="9"/>
  <c r="M11" i="9"/>
  <c r="E12" i="9"/>
  <c r="G12" i="9"/>
  <c r="I12" i="9"/>
  <c r="D34" i="9"/>
  <c r="C34" i="9"/>
  <c r="B33" i="9"/>
  <c r="D33" i="9"/>
  <c r="C33" i="9"/>
  <c r="B32" i="9"/>
  <c r="D32" i="9"/>
  <c r="C32" i="9"/>
  <c r="B31" i="9"/>
  <c r="D31" i="9"/>
  <c r="C31" i="9"/>
  <c r="B30" i="9"/>
  <c r="D30" i="9"/>
  <c r="C30" i="9"/>
  <c r="B29" i="9"/>
  <c r="D29" i="9"/>
  <c r="C29" i="9"/>
  <c r="B28" i="9"/>
  <c r="D28" i="9"/>
  <c r="C28" i="9"/>
  <c r="B27" i="9"/>
  <c r="D27" i="9"/>
  <c r="C27" i="9"/>
  <c r="B26" i="9"/>
  <c r="D26" i="9"/>
  <c r="C26" i="9"/>
  <c r="B25" i="9"/>
  <c r="D25" i="9"/>
  <c r="C25" i="9"/>
  <c r="B24" i="9"/>
  <c r="D24" i="9"/>
  <c r="C24" i="9"/>
  <c r="B23" i="9"/>
  <c r="D23" i="9"/>
  <c r="C23" i="9"/>
  <c r="B22" i="9"/>
  <c r="D22" i="9"/>
  <c r="C22" i="9"/>
  <c r="B21" i="9"/>
  <c r="D21" i="9"/>
  <c r="C21" i="9"/>
  <c r="B20" i="9"/>
  <c r="D20" i="9"/>
  <c r="C20" i="9"/>
  <c r="B19" i="9"/>
  <c r="D19" i="9"/>
  <c r="O8" i="9"/>
  <c r="C19" i="9"/>
  <c r="B18" i="9"/>
  <c r="D18" i="9"/>
  <c r="C18" i="9"/>
  <c r="B17" i="9"/>
  <c r="D17" i="9"/>
  <c r="C17" i="9"/>
  <c r="B16" i="9"/>
  <c r="D16" i="9"/>
  <c r="C16" i="9"/>
  <c r="B15" i="9"/>
  <c r="D15" i="9"/>
  <c r="C15" i="9"/>
  <c r="D26" i="2"/>
  <c r="D29" i="2"/>
  <c r="D30" i="2"/>
  <c r="D33" i="2"/>
  <c r="D34" i="2"/>
  <c r="D35" i="2"/>
  <c r="D36" i="2"/>
  <c r="D37" i="2"/>
  <c r="C26" i="2"/>
  <c r="C29" i="2"/>
  <c r="C33" i="2"/>
  <c r="C34" i="2"/>
  <c r="C35" i="2"/>
  <c r="C36" i="2"/>
  <c r="C37" i="2"/>
</calcChain>
</file>

<file path=xl/sharedStrings.xml><?xml version="1.0" encoding="utf-8"?>
<sst xmlns="http://schemas.openxmlformats.org/spreadsheetml/2006/main" count="108" uniqueCount="43">
  <si>
    <t>Activities</t>
  </si>
  <si>
    <t>Open Gym</t>
  </si>
  <si>
    <t>Y-Kids</t>
  </si>
  <si>
    <t>Adult Basketball</t>
  </si>
  <si>
    <t>Young Ballers</t>
  </si>
  <si>
    <t>Badminton</t>
  </si>
  <si>
    <t>Adult Basketball League</t>
  </si>
  <si>
    <t>Bootcamp</t>
  </si>
  <si>
    <t>Fit Over Fifty</t>
  </si>
  <si>
    <t>Power Hour</t>
  </si>
  <si>
    <t>Adult Badminton</t>
  </si>
  <si>
    <t>Adult Soccer</t>
  </si>
  <si>
    <t>Adult Floor Hockey</t>
  </si>
  <si>
    <t>Volleyball</t>
  </si>
  <si>
    <t>Teen Night</t>
  </si>
  <si>
    <t>Let's Get Moving</t>
  </si>
  <si>
    <t>Interval Training</t>
  </si>
  <si>
    <t>Warrior Conditioning</t>
  </si>
  <si>
    <t>PIYO</t>
  </si>
  <si>
    <t>Cardio Combo</t>
  </si>
  <si>
    <t>Biddy Ballers</t>
  </si>
  <si>
    <t>Number of Hours</t>
  </si>
  <si>
    <t>Number of Sessions</t>
  </si>
  <si>
    <t>Activity Types</t>
  </si>
  <si>
    <t>Soccer</t>
  </si>
  <si>
    <t>Floor Hockey</t>
  </si>
  <si>
    <t>Total</t>
  </si>
  <si>
    <t>Classes/Misc</t>
  </si>
  <si>
    <t>Sun</t>
  </si>
  <si>
    <t>Mon</t>
  </si>
  <si>
    <t>Tues</t>
  </si>
  <si>
    <t>Wed</t>
  </si>
  <si>
    <t>Thurs</t>
  </si>
  <si>
    <t>Fri</t>
  </si>
  <si>
    <t>Sat</t>
  </si>
  <si>
    <t>Activity</t>
  </si>
  <si>
    <t># hrs</t>
  </si>
  <si>
    <t># sessions</t>
  </si>
  <si>
    <t>Biddy/Young Ballers</t>
  </si>
  <si>
    <t>Badminton (Senior+Kids)</t>
  </si>
  <si>
    <t>Adult Basketball+League</t>
  </si>
  <si>
    <t>Copied from "raw_data" tab for plotting:</t>
  </si>
  <si>
    <t>YMCA Large Gym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</si>
</sst>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color rgb="FFFF0000"/>
      <name val="Arial"/>
    </font>
    <font>
      <sz val="12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name val="Arial"/>
    </font>
    <font>
      <b/>
      <sz val="13"/>
      <name val="Arial"/>
    </font>
    <font>
      <sz val="13"/>
      <name val="Arial"/>
    </font>
    <font>
      <sz val="8"/>
      <name val="Arial"/>
    </font>
    <font>
      <sz val="16"/>
      <name val="Arial"/>
    </font>
    <font>
      <b/>
      <sz val="16"/>
      <name val="Arial"/>
    </font>
    <font>
      <sz val="16"/>
      <color rgb="FFFF0000"/>
      <name val="Arial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0" borderId="3" xfId="0" applyFont="1" applyBorder="1"/>
    <xf numFmtId="0" fontId="11" fillId="0" borderId="0" xfId="0" applyFont="1" applyAlignment="1"/>
    <xf numFmtId="0" fontId="12" fillId="0" borderId="0" xfId="0" applyFont="1" applyAlignme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4" Type="http://schemas.openxmlformats.org/officeDocument/2006/relationships/chartsheet" Target="chartsheets/sheet2.xml"/><Relationship Id="rId5" Type="http://schemas.openxmlformats.org/officeDocument/2006/relationships/chartsheet" Target="chartsheets/sheet3.xml"/><Relationship Id="rId6" Type="http://schemas.openxmlformats.org/officeDocument/2006/relationships/chartsheet" Target="chartsheets/sheet4.xml"/><Relationship Id="rId7" Type="http://schemas.openxmlformats.org/officeDocument/2006/relationships/chartsheet" Target="chartsheets/sheet5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u="none" kern="1200"/>
            </a:pPr>
            <a:r>
              <a:rPr lang="en-US" sz="2400" u="none" kern="1200"/>
              <a:t>Number of Hours for Each</a:t>
            </a:r>
          </a:p>
          <a:p>
            <a:pPr>
              <a:defRPr sz="2400" u="none" kern="1200"/>
            </a:pPr>
            <a:r>
              <a:rPr lang="en-US" sz="2400" u="none" kern="1200"/>
              <a:t>Activity</a:t>
            </a:r>
            <a:r>
              <a:rPr lang="en-US" sz="2400" u="none" kern="1200" baseline="0"/>
              <a:t> in Large Gym</a:t>
            </a:r>
            <a:endParaRPr lang="en-US" sz="2400" u="none" kern="1200"/>
          </a:p>
        </c:rich>
      </c:tx>
      <c:layout>
        <c:manualLayout>
          <c:xMode val="edge"/>
          <c:yMode val="edge"/>
          <c:x val="0.678794701682698"/>
          <c:y val="0.0716374269005848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data_for_plots!$C$5</c:f>
              <c:strCache>
                <c:ptCount val="1"/>
                <c:pt idx="0">
                  <c:v>Number of Hours</c:v>
                </c:pt>
              </c:strCache>
            </c:strRef>
          </c:tx>
          <c:dLbls>
            <c:dLbl>
              <c:idx val="18"/>
              <c:layout>
                <c:manualLayout>
                  <c:x val="0.118519491053167"/>
                  <c:y val="-0.1628624889816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/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data_for_plots!$B$6:$B$25</c:f>
              <c:strCache>
                <c:ptCount val="20"/>
                <c:pt idx="0">
                  <c:v>Open Gym</c:v>
                </c:pt>
                <c:pt idx="1">
                  <c:v>Y-Kids</c:v>
                </c:pt>
                <c:pt idx="2">
                  <c:v>Adult Basketball</c:v>
                </c:pt>
                <c:pt idx="3">
                  <c:v>Young Ballers</c:v>
                </c:pt>
                <c:pt idx="4">
                  <c:v>Badminton</c:v>
                </c:pt>
                <c:pt idx="5">
                  <c:v>Adult Basketball League</c:v>
                </c:pt>
                <c:pt idx="6">
                  <c:v>Bootcamp</c:v>
                </c:pt>
                <c:pt idx="7">
                  <c:v>Fit Over Fifty</c:v>
                </c:pt>
                <c:pt idx="8">
                  <c:v>Power Hour</c:v>
                </c:pt>
                <c:pt idx="9">
                  <c:v>Adult Badminton</c:v>
                </c:pt>
                <c:pt idx="10">
                  <c:v>Adult Soccer</c:v>
                </c:pt>
                <c:pt idx="11">
                  <c:v>Adult Floor Hockey</c:v>
                </c:pt>
                <c:pt idx="12">
                  <c:v>Volleyball</c:v>
                </c:pt>
                <c:pt idx="13">
                  <c:v>Teen Night</c:v>
                </c:pt>
                <c:pt idx="14">
                  <c:v>Let's Get Moving</c:v>
                </c:pt>
                <c:pt idx="15">
                  <c:v>Interval Training</c:v>
                </c:pt>
                <c:pt idx="16">
                  <c:v>Warrior Conditioning</c:v>
                </c:pt>
                <c:pt idx="17">
                  <c:v>PIYO</c:v>
                </c:pt>
                <c:pt idx="18">
                  <c:v>Cardio Combo</c:v>
                </c:pt>
                <c:pt idx="19">
                  <c:v>Biddy Ballers</c:v>
                </c:pt>
              </c:strCache>
            </c:strRef>
          </c:cat>
          <c:val>
            <c:numRef>
              <c:f>data_for_plots!$C$6:$C$25</c:f>
              <c:numCache>
                <c:formatCode>General</c:formatCode>
                <c:ptCount val="20"/>
                <c:pt idx="0">
                  <c:v>34.25</c:v>
                </c:pt>
                <c:pt idx="1">
                  <c:v>11.25</c:v>
                </c:pt>
                <c:pt idx="2">
                  <c:v>10.0</c:v>
                </c:pt>
                <c:pt idx="3">
                  <c:v>9.0</c:v>
                </c:pt>
                <c:pt idx="4">
                  <c:v>6.5</c:v>
                </c:pt>
                <c:pt idx="5">
                  <c:v>6.0</c:v>
                </c:pt>
                <c:pt idx="6">
                  <c:v>4.0</c:v>
                </c:pt>
                <c:pt idx="7">
                  <c:v>2.25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2.0</c:v>
                </c:pt>
                <c:pt idx="13">
                  <c:v>1.75</c:v>
                </c:pt>
                <c:pt idx="14">
                  <c:v>1.5</c:v>
                </c:pt>
                <c:pt idx="15">
                  <c:v>1.5</c:v>
                </c:pt>
                <c:pt idx="16">
                  <c:v>1.0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 u="none" kern="1200"/>
            </a:pPr>
            <a:r>
              <a:rPr lang="en-US" sz="2400" u="none" kern="1200"/>
              <a:t>Number of Sessions for Each</a:t>
            </a:r>
          </a:p>
          <a:p>
            <a:pPr>
              <a:defRPr sz="2400" u="none" kern="1200"/>
            </a:pPr>
            <a:r>
              <a:rPr lang="en-US" sz="2400" u="none" kern="1200"/>
              <a:t>Activity</a:t>
            </a:r>
            <a:r>
              <a:rPr lang="en-US" sz="2400" u="none" kern="1200" baseline="0"/>
              <a:t> in Large Gym</a:t>
            </a:r>
            <a:endParaRPr lang="en-US" sz="2400" u="none" kern="1200"/>
          </a:p>
        </c:rich>
      </c:tx>
      <c:layout>
        <c:manualLayout>
          <c:xMode val="edge"/>
          <c:yMode val="edge"/>
          <c:x val="0.678794701682698"/>
          <c:y val="0.0716374269005848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data_for_plots!$D$5</c:f>
              <c:strCache>
                <c:ptCount val="1"/>
                <c:pt idx="0">
                  <c:v>Number of Sessions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 i="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data_for_plots!$B$6:$B$25</c:f>
              <c:strCache>
                <c:ptCount val="20"/>
                <c:pt idx="0">
                  <c:v>Open Gym</c:v>
                </c:pt>
                <c:pt idx="1">
                  <c:v>Y-Kids</c:v>
                </c:pt>
                <c:pt idx="2">
                  <c:v>Adult Basketball</c:v>
                </c:pt>
                <c:pt idx="3">
                  <c:v>Young Ballers</c:v>
                </c:pt>
                <c:pt idx="4">
                  <c:v>Badminton</c:v>
                </c:pt>
                <c:pt idx="5">
                  <c:v>Adult Basketball League</c:v>
                </c:pt>
                <c:pt idx="6">
                  <c:v>Bootcamp</c:v>
                </c:pt>
                <c:pt idx="7">
                  <c:v>Fit Over Fifty</c:v>
                </c:pt>
                <c:pt idx="8">
                  <c:v>Power Hour</c:v>
                </c:pt>
                <c:pt idx="9">
                  <c:v>Adult Badminton</c:v>
                </c:pt>
                <c:pt idx="10">
                  <c:v>Adult Soccer</c:v>
                </c:pt>
                <c:pt idx="11">
                  <c:v>Adult Floor Hockey</c:v>
                </c:pt>
                <c:pt idx="12">
                  <c:v>Volleyball</c:v>
                </c:pt>
                <c:pt idx="13">
                  <c:v>Teen Night</c:v>
                </c:pt>
                <c:pt idx="14">
                  <c:v>Let's Get Moving</c:v>
                </c:pt>
                <c:pt idx="15">
                  <c:v>Interval Training</c:v>
                </c:pt>
                <c:pt idx="16">
                  <c:v>Warrior Conditioning</c:v>
                </c:pt>
                <c:pt idx="17">
                  <c:v>PIYO</c:v>
                </c:pt>
                <c:pt idx="18">
                  <c:v>Cardio Combo</c:v>
                </c:pt>
                <c:pt idx="19">
                  <c:v>Biddy Ballers</c:v>
                </c:pt>
              </c:strCache>
            </c:strRef>
          </c:cat>
          <c:val>
            <c:numRef>
              <c:f>data_for_plots!$D$6:$D$25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5.0</c:v>
                </c:pt>
                <c:pt idx="3">
                  <c:v>3.0</c:v>
                </c:pt>
                <c:pt idx="4">
                  <c:v>3.0</c:v>
                </c:pt>
                <c:pt idx="5">
                  <c:v>1.0</c:v>
                </c:pt>
                <c:pt idx="6">
                  <c:v>4.0</c:v>
                </c:pt>
                <c:pt idx="7">
                  <c:v>3.0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2.0</c:v>
                </c:pt>
                <c:pt idx="15">
                  <c:v>2.0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08800291993"/>
          <c:y val="0.0352525927304984"/>
          <c:w val="0.841750533020569"/>
          <c:h val="0.9466667396756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data_for_plots!$C$5</c:f>
              <c:strCache>
                <c:ptCount val="1"/>
                <c:pt idx="0">
                  <c:v>Number of Hours</c:v>
                </c:pt>
              </c:strCache>
            </c:strRef>
          </c:tx>
          <c:invertIfNegative val="0"/>
          <c:cat>
            <c:strRef>
              <c:f>data_for_plots!$B$6:$B$25</c:f>
              <c:strCache>
                <c:ptCount val="20"/>
                <c:pt idx="0">
                  <c:v>Open Gym</c:v>
                </c:pt>
                <c:pt idx="1">
                  <c:v>Y-Kids</c:v>
                </c:pt>
                <c:pt idx="2">
                  <c:v>Adult Basketball</c:v>
                </c:pt>
                <c:pt idx="3">
                  <c:v>Young Ballers</c:v>
                </c:pt>
                <c:pt idx="4">
                  <c:v>Badminton</c:v>
                </c:pt>
                <c:pt idx="5">
                  <c:v>Adult Basketball League</c:v>
                </c:pt>
                <c:pt idx="6">
                  <c:v>Bootcamp</c:v>
                </c:pt>
                <c:pt idx="7">
                  <c:v>Fit Over Fifty</c:v>
                </c:pt>
                <c:pt idx="8">
                  <c:v>Power Hour</c:v>
                </c:pt>
                <c:pt idx="9">
                  <c:v>Adult Badminton</c:v>
                </c:pt>
                <c:pt idx="10">
                  <c:v>Adult Soccer</c:v>
                </c:pt>
                <c:pt idx="11">
                  <c:v>Adult Floor Hockey</c:v>
                </c:pt>
                <c:pt idx="12">
                  <c:v>Volleyball</c:v>
                </c:pt>
                <c:pt idx="13">
                  <c:v>Teen Night</c:v>
                </c:pt>
                <c:pt idx="14">
                  <c:v>Let's Get Moving</c:v>
                </c:pt>
                <c:pt idx="15">
                  <c:v>Interval Training</c:v>
                </c:pt>
                <c:pt idx="16">
                  <c:v>Warrior Conditioning</c:v>
                </c:pt>
                <c:pt idx="17">
                  <c:v>PIYO</c:v>
                </c:pt>
                <c:pt idx="18">
                  <c:v>Cardio Combo</c:v>
                </c:pt>
                <c:pt idx="19">
                  <c:v>Biddy Ballers</c:v>
                </c:pt>
              </c:strCache>
            </c:strRef>
          </c:cat>
          <c:val>
            <c:numRef>
              <c:f>data_for_plots!$C$6:$C$25</c:f>
              <c:numCache>
                <c:formatCode>General</c:formatCode>
                <c:ptCount val="20"/>
                <c:pt idx="0">
                  <c:v>34.25</c:v>
                </c:pt>
                <c:pt idx="1">
                  <c:v>11.25</c:v>
                </c:pt>
                <c:pt idx="2">
                  <c:v>10.0</c:v>
                </c:pt>
                <c:pt idx="3">
                  <c:v>9.0</c:v>
                </c:pt>
                <c:pt idx="4">
                  <c:v>6.5</c:v>
                </c:pt>
                <c:pt idx="5">
                  <c:v>6.0</c:v>
                </c:pt>
                <c:pt idx="6">
                  <c:v>4.0</c:v>
                </c:pt>
                <c:pt idx="7">
                  <c:v>2.25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2.0</c:v>
                </c:pt>
                <c:pt idx="13">
                  <c:v>1.75</c:v>
                </c:pt>
                <c:pt idx="14">
                  <c:v>1.5</c:v>
                </c:pt>
                <c:pt idx="15">
                  <c:v>1.5</c:v>
                </c:pt>
                <c:pt idx="16">
                  <c:v>1.0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</c:numCache>
            </c:numRef>
          </c:val>
        </c:ser>
        <c:ser>
          <c:idx val="1"/>
          <c:order val="1"/>
          <c:tx>
            <c:strRef>
              <c:f>data_for_plots!$D$5</c:f>
              <c:strCache>
                <c:ptCount val="1"/>
                <c:pt idx="0">
                  <c:v>Number of Sessions</c:v>
                </c:pt>
              </c:strCache>
            </c:strRef>
          </c:tx>
          <c:invertIfNegative val="0"/>
          <c:cat>
            <c:strRef>
              <c:f>data_for_plots!$B$6:$B$25</c:f>
              <c:strCache>
                <c:ptCount val="20"/>
                <c:pt idx="0">
                  <c:v>Open Gym</c:v>
                </c:pt>
                <c:pt idx="1">
                  <c:v>Y-Kids</c:v>
                </c:pt>
                <c:pt idx="2">
                  <c:v>Adult Basketball</c:v>
                </c:pt>
                <c:pt idx="3">
                  <c:v>Young Ballers</c:v>
                </c:pt>
                <c:pt idx="4">
                  <c:v>Badminton</c:v>
                </c:pt>
                <c:pt idx="5">
                  <c:v>Adult Basketball League</c:v>
                </c:pt>
                <c:pt idx="6">
                  <c:v>Bootcamp</c:v>
                </c:pt>
                <c:pt idx="7">
                  <c:v>Fit Over Fifty</c:v>
                </c:pt>
                <c:pt idx="8">
                  <c:v>Power Hour</c:v>
                </c:pt>
                <c:pt idx="9">
                  <c:v>Adult Badminton</c:v>
                </c:pt>
                <c:pt idx="10">
                  <c:v>Adult Soccer</c:v>
                </c:pt>
                <c:pt idx="11">
                  <c:v>Adult Floor Hockey</c:v>
                </c:pt>
                <c:pt idx="12">
                  <c:v>Volleyball</c:v>
                </c:pt>
                <c:pt idx="13">
                  <c:v>Teen Night</c:v>
                </c:pt>
                <c:pt idx="14">
                  <c:v>Let's Get Moving</c:v>
                </c:pt>
                <c:pt idx="15">
                  <c:v>Interval Training</c:v>
                </c:pt>
                <c:pt idx="16">
                  <c:v>Warrior Conditioning</c:v>
                </c:pt>
                <c:pt idx="17">
                  <c:v>PIYO</c:v>
                </c:pt>
                <c:pt idx="18">
                  <c:v>Cardio Combo</c:v>
                </c:pt>
                <c:pt idx="19">
                  <c:v>Biddy Ballers</c:v>
                </c:pt>
              </c:strCache>
            </c:strRef>
          </c:cat>
          <c:val>
            <c:numRef>
              <c:f>data_for_plots!$D$6:$D$25</c:f>
              <c:numCache>
                <c:formatCode>General</c:formatCode>
                <c:ptCount val="20"/>
                <c:pt idx="0">
                  <c:v>7.0</c:v>
                </c:pt>
                <c:pt idx="1">
                  <c:v>5.0</c:v>
                </c:pt>
                <c:pt idx="2">
                  <c:v>5.0</c:v>
                </c:pt>
                <c:pt idx="3">
                  <c:v>3.0</c:v>
                </c:pt>
                <c:pt idx="4">
                  <c:v>3.0</c:v>
                </c:pt>
                <c:pt idx="5">
                  <c:v>1.0</c:v>
                </c:pt>
                <c:pt idx="6">
                  <c:v>4.0</c:v>
                </c:pt>
                <c:pt idx="7">
                  <c:v>3.0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2.0</c:v>
                </c:pt>
                <c:pt idx="15">
                  <c:v>2.0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3576168"/>
        <c:axId val="2110924872"/>
      </c:barChart>
      <c:catAx>
        <c:axId val="-210357616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0924872"/>
        <c:crosses val="autoZero"/>
        <c:auto val="1"/>
        <c:lblAlgn val="ctr"/>
        <c:lblOffset val="100"/>
        <c:noMultiLvlLbl val="0"/>
      </c:catAx>
      <c:valAx>
        <c:axId val="2110924872"/>
        <c:scaling>
          <c:orientation val="minMax"/>
          <c:max val="35.0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03576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5755197785127"/>
          <c:y val="0.277353388893148"/>
          <c:w val="0.193648569278715"/>
          <c:h val="0.13896742780562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Number of Hours by Activity Types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data_for_plots!$C$28</c:f>
              <c:strCache>
                <c:ptCount val="1"/>
                <c:pt idx="0">
                  <c:v>Number of Hours</c:v>
                </c:pt>
              </c:strCache>
            </c:strRef>
          </c:tx>
          <c:dLbls>
            <c:txPr>
              <a:bodyPr/>
              <a:lstStyle/>
              <a:p>
                <a:pPr>
                  <a:defRPr sz="1400" b="1" i="0" baseline="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data_for_plots!$B$29:$B$37</c:f>
              <c:strCache>
                <c:ptCount val="9"/>
                <c:pt idx="0">
                  <c:v>Open Gym</c:v>
                </c:pt>
                <c:pt idx="1">
                  <c:v>Adult Basketball+League</c:v>
                </c:pt>
                <c:pt idx="2">
                  <c:v>Adult Badminton</c:v>
                </c:pt>
                <c:pt idx="3">
                  <c:v>Biddy/Young Ballers</c:v>
                </c:pt>
                <c:pt idx="4">
                  <c:v>Badminton (Senior+Kids)</c:v>
                </c:pt>
                <c:pt idx="5">
                  <c:v>Soccer</c:v>
                </c:pt>
                <c:pt idx="6">
                  <c:v>Floor Hockey</c:v>
                </c:pt>
                <c:pt idx="7">
                  <c:v>Volleyball</c:v>
                </c:pt>
                <c:pt idx="8">
                  <c:v>Classes/Misc</c:v>
                </c:pt>
              </c:strCache>
            </c:strRef>
          </c:cat>
          <c:val>
            <c:numRef>
              <c:f>data_for_plots!$C$29:$C$37</c:f>
              <c:numCache>
                <c:formatCode>General</c:formatCode>
                <c:ptCount val="9"/>
                <c:pt idx="0">
                  <c:v>34.25</c:v>
                </c:pt>
                <c:pt idx="1">
                  <c:v>16.0</c:v>
                </c:pt>
                <c:pt idx="2">
                  <c:v>2.0</c:v>
                </c:pt>
                <c:pt idx="3">
                  <c:v>9.75</c:v>
                </c:pt>
                <c:pt idx="4">
                  <c:v>8.5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Percentages by Activity Types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data_for_plots!$C$28</c:f>
              <c:strCache>
                <c:ptCount val="1"/>
                <c:pt idx="0">
                  <c:v>Number of Hours</c:v>
                </c:pt>
              </c:strCache>
            </c:strRef>
          </c:tx>
          <c:dLbls>
            <c:txPr>
              <a:bodyPr/>
              <a:lstStyle/>
              <a:p>
                <a:pPr>
                  <a:defRPr sz="1400" b="1" i="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data_for_plots!$B$29:$B$37</c:f>
              <c:strCache>
                <c:ptCount val="9"/>
                <c:pt idx="0">
                  <c:v>Open Gym</c:v>
                </c:pt>
                <c:pt idx="1">
                  <c:v>Adult Basketball+League</c:v>
                </c:pt>
                <c:pt idx="2">
                  <c:v>Adult Badminton</c:v>
                </c:pt>
                <c:pt idx="3">
                  <c:v>Biddy/Young Ballers</c:v>
                </c:pt>
                <c:pt idx="4">
                  <c:v>Badminton (Senior+Kids)</c:v>
                </c:pt>
                <c:pt idx="5">
                  <c:v>Soccer</c:v>
                </c:pt>
                <c:pt idx="6">
                  <c:v>Floor Hockey</c:v>
                </c:pt>
                <c:pt idx="7">
                  <c:v>Volleyball</c:v>
                </c:pt>
                <c:pt idx="8">
                  <c:v>Classes/Misc</c:v>
                </c:pt>
              </c:strCache>
            </c:strRef>
          </c:cat>
          <c:val>
            <c:numRef>
              <c:f>data_for_plots!$C$29:$C$37</c:f>
              <c:numCache>
                <c:formatCode>General</c:formatCode>
                <c:ptCount val="9"/>
                <c:pt idx="0">
                  <c:v>34.25</c:v>
                </c:pt>
                <c:pt idx="1">
                  <c:v>16.0</c:v>
                </c:pt>
                <c:pt idx="2">
                  <c:v>2.0</c:v>
                </c:pt>
                <c:pt idx="3">
                  <c:v>9.75</c:v>
                </c:pt>
                <c:pt idx="4">
                  <c:v>8.5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6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6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6" workbookViewId="0" zoomToFit="1"/>
  </sheetViews>
  <pageMargins left="0.75" right="0.75" top="1" bottom="1" header="0.5" footer="0.5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66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66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8675" cy="58221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36"/>
  <sheetViews>
    <sheetView tabSelected="1" workbookViewId="0">
      <selection activeCell="D32" sqref="D32"/>
    </sheetView>
  </sheetViews>
  <sheetFormatPr baseColWidth="10" defaultRowHeight="18" x14ac:dyDescent="0"/>
  <cols>
    <col min="1" max="1" width="10.83203125" style="10"/>
    <col min="2" max="2" width="30.83203125" style="10" customWidth="1"/>
    <col min="3" max="3" width="10.83203125" style="10"/>
    <col min="4" max="4" width="21.83203125" style="10" customWidth="1"/>
    <col min="5" max="5" width="10.83203125" style="10"/>
    <col min="6" max="6" width="21" style="10" customWidth="1"/>
    <col min="7" max="7" width="10.83203125" style="10"/>
    <col min="8" max="8" width="23.6640625" style="10" customWidth="1"/>
    <col min="9" max="9" width="10.83203125" style="10"/>
    <col min="10" max="10" width="20.5" style="10" customWidth="1"/>
    <col min="11" max="11" width="10.83203125" style="10"/>
    <col min="12" max="12" width="21" style="10" customWidth="1"/>
    <col min="13" max="13" width="10.83203125" style="10"/>
    <col min="14" max="14" width="21.1640625" style="10" customWidth="1"/>
    <col min="15" max="16384" width="10.83203125" style="10"/>
  </cols>
  <sheetData>
    <row r="1" spans="2:15">
      <c r="B1" s="25" t="s">
        <v>42</v>
      </c>
      <c r="C1" s="26"/>
    </row>
    <row r="3" spans="2:15">
      <c r="B3" s="23" t="s">
        <v>28</v>
      </c>
      <c r="C3" s="24"/>
      <c r="D3" s="23" t="s">
        <v>29</v>
      </c>
      <c r="E3" s="24"/>
      <c r="F3" s="23" t="s">
        <v>30</v>
      </c>
      <c r="G3" s="24"/>
      <c r="H3" s="23" t="s">
        <v>31</v>
      </c>
      <c r="I3" s="24"/>
      <c r="J3" s="23" t="s">
        <v>32</v>
      </c>
      <c r="K3" s="24"/>
      <c r="L3" s="23" t="s">
        <v>33</v>
      </c>
      <c r="M3" s="24"/>
      <c r="N3" s="23" t="s">
        <v>34</v>
      </c>
      <c r="O3" s="24"/>
    </row>
    <row r="4" spans="2:15" s="11" customFormat="1">
      <c r="B4" s="12" t="s">
        <v>35</v>
      </c>
      <c r="C4" s="13" t="s">
        <v>36</v>
      </c>
      <c r="D4" s="12" t="s">
        <v>35</v>
      </c>
      <c r="E4" s="13" t="s">
        <v>36</v>
      </c>
      <c r="F4" s="12" t="s">
        <v>35</v>
      </c>
      <c r="G4" s="13" t="s">
        <v>36</v>
      </c>
      <c r="H4" s="12" t="s">
        <v>35</v>
      </c>
      <c r="I4" s="13" t="s">
        <v>36</v>
      </c>
      <c r="J4" s="12" t="s">
        <v>35</v>
      </c>
      <c r="K4" s="13" t="s">
        <v>36</v>
      </c>
      <c r="L4" s="12" t="s">
        <v>35</v>
      </c>
      <c r="M4" s="13" t="s">
        <v>36</v>
      </c>
      <c r="N4" s="12" t="s">
        <v>35</v>
      </c>
      <c r="O4" s="13" t="s">
        <v>36</v>
      </c>
    </row>
    <row r="5" spans="2:15">
      <c r="B5" s="17" t="s">
        <v>17</v>
      </c>
      <c r="C5" s="18">
        <v>1</v>
      </c>
      <c r="D5" s="17" t="s">
        <v>7</v>
      </c>
      <c r="E5" s="18">
        <v>1</v>
      </c>
      <c r="F5" s="17" t="s">
        <v>16</v>
      </c>
      <c r="G5" s="18">
        <v>0.75</v>
      </c>
      <c r="H5" s="17" t="s">
        <v>7</v>
      </c>
      <c r="I5" s="18">
        <v>1</v>
      </c>
      <c r="J5" s="17" t="s">
        <v>16</v>
      </c>
      <c r="K5" s="18">
        <v>0.75</v>
      </c>
      <c r="L5" s="17" t="s">
        <v>19</v>
      </c>
      <c r="M5" s="18">
        <v>0.75</v>
      </c>
      <c r="N5" s="17" t="s">
        <v>3</v>
      </c>
      <c r="O5" s="18">
        <v>2</v>
      </c>
    </row>
    <row r="6" spans="2:15">
      <c r="B6" s="19" t="s">
        <v>5</v>
      </c>
      <c r="C6" s="20">
        <v>2.5</v>
      </c>
      <c r="D6" s="19" t="s">
        <v>15</v>
      </c>
      <c r="E6" s="20">
        <v>0.75</v>
      </c>
      <c r="F6" s="19" t="s">
        <v>9</v>
      </c>
      <c r="G6" s="20">
        <v>1</v>
      </c>
      <c r="H6" s="19" t="s">
        <v>18</v>
      </c>
      <c r="I6" s="20">
        <v>0.75</v>
      </c>
      <c r="J6" s="19" t="s">
        <v>9</v>
      </c>
      <c r="K6" s="20">
        <v>1</v>
      </c>
      <c r="L6" s="19" t="s">
        <v>15</v>
      </c>
      <c r="M6" s="20">
        <v>0.75</v>
      </c>
      <c r="N6" s="19" t="s">
        <v>20</v>
      </c>
      <c r="O6" s="20">
        <v>0.75</v>
      </c>
    </row>
    <row r="7" spans="2:15">
      <c r="B7" s="19" t="s">
        <v>6</v>
      </c>
      <c r="C7" s="20">
        <v>6</v>
      </c>
      <c r="D7" s="19" t="s">
        <v>8</v>
      </c>
      <c r="E7" s="20">
        <v>0.75</v>
      </c>
      <c r="F7" s="19" t="s">
        <v>5</v>
      </c>
      <c r="G7" s="20">
        <v>2</v>
      </c>
      <c r="H7" s="19" t="s">
        <v>8</v>
      </c>
      <c r="I7" s="20">
        <v>0.75</v>
      </c>
      <c r="J7" s="19" t="s">
        <v>5</v>
      </c>
      <c r="K7" s="20">
        <v>2</v>
      </c>
      <c r="L7" s="19" t="s">
        <v>8</v>
      </c>
      <c r="M7" s="20">
        <v>0.75</v>
      </c>
      <c r="N7" s="19" t="s">
        <v>4</v>
      </c>
      <c r="O7" s="20">
        <v>6</v>
      </c>
    </row>
    <row r="8" spans="2:15">
      <c r="B8" s="19" t="s">
        <v>1</v>
      </c>
      <c r="C8" s="20">
        <v>2.25</v>
      </c>
      <c r="D8" s="19" t="s">
        <v>3</v>
      </c>
      <c r="E8" s="20">
        <v>2</v>
      </c>
      <c r="F8" s="19" t="s">
        <v>2</v>
      </c>
      <c r="G8" s="20">
        <v>2.25</v>
      </c>
      <c r="H8" s="19" t="s">
        <v>3</v>
      </c>
      <c r="I8" s="20">
        <v>2</v>
      </c>
      <c r="J8" s="19" t="s">
        <v>2</v>
      </c>
      <c r="K8" s="20">
        <v>2.25</v>
      </c>
      <c r="L8" s="19" t="s">
        <v>13</v>
      </c>
      <c r="M8" s="20">
        <v>2</v>
      </c>
      <c r="N8" s="19" t="s">
        <v>1</v>
      </c>
      <c r="O8" s="20">
        <f>1+2</f>
        <v>3</v>
      </c>
    </row>
    <row r="9" spans="2:15">
      <c r="B9" s="19"/>
      <c r="C9" s="20"/>
      <c r="D9" s="19" t="s">
        <v>2</v>
      </c>
      <c r="E9" s="20">
        <v>2.25</v>
      </c>
      <c r="F9" s="19" t="s">
        <v>7</v>
      </c>
      <c r="G9" s="20">
        <v>1</v>
      </c>
      <c r="H9" s="19" t="s">
        <v>2</v>
      </c>
      <c r="I9" s="20">
        <v>2.25</v>
      </c>
      <c r="J9" s="19" t="s">
        <v>7</v>
      </c>
      <c r="K9" s="20">
        <v>1</v>
      </c>
      <c r="L9" s="19" t="s">
        <v>2</v>
      </c>
      <c r="M9" s="20">
        <v>2.25</v>
      </c>
      <c r="N9" s="19"/>
      <c r="O9" s="20"/>
    </row>
    <row r="10" spans="2:15">
      <c r="B10" s="19"/>
      <c r="C10" s="20"/>
      <c r="D10" s="19" t="s">
        <v>3</v>
      </c>
      <c r="E10" s="20">
        <v>2</v>
      </c>
      <c r="F10" s="19" t="s">
        <v>4</v>
      </c>
      <c r="G10" s="20">
        <v>1</v>
      </c>
      <c r="H10" s="19" t="s">
        <v>4</v>
      </c>
      <c r="I10" s="20">
        <v>2</v>
      </c>
      <c r="J10" s="19" t="s">
        <v>3</v>
      </c>
      <c r="K10" s="20">
        <v>2</v>
      </c>
      <c r="L10" s="19" t="s">
        <v>14</v>
      </c>
      <c r="M10" s="20">
        <v>1.75</v>
      </c>
      <c r="N10" s="19"/>
      <c r="O10" s="20"/>
    </row>
    <row r="11" spans="2:15">
      <c r="B11" s="19"/>
      <c r="C11" s="20"/>
      <c r="D11" s="19" t="s">
        <v>11</v>
      </c>
      <c r="E11" s="20">
        <v>2</v>
      </c>
      <c r="F11" s="19" t="s">
        <v>10</v>
      </c>
      <c r="G11" s="20">
        <v>2</v>
      </c>
      <c r="H11" s="19" t="s">
        <v>12</v>
      </c>
      <c r="I11" s="20">
        <v>2</v>
      </c>
      <c r="J11" s="19" t="s">
        <v>1</v>
      </c>
      <c r="K11" s="20">
        <f>0.75+1.75+3+1</f>
        <v>6.5</v>
      </c>
      <c r="L11" s="19" t="s">
        <v>1</v>
      </c>
      <c r="M11" s="20">
        <f>0.75+1.75+2.5+2</f>
        <v>7</v>
      </c>
      <c r="N11" s="19"/>
      <c r="O11" s="20"/>
    </row>
    <row r="12" spans="2:15">
      <c r="B12" s="21"/>
      <c r="C12" s="22"/>
      <c r="D12" s="21" t="s">
        <v>1</v>
      </c>
      <c r="E12" s="22">
        <f>0.75+1.75+1+1.5</f>
        <v>5</v>
      </c>
      <c r="F12" s="21" t="s">
        <v>1</v>
      </c>
      <c r="G12" s="22">
        <f>0.75+1.75+3</f>
        <v>5.5</v>
      </c>
      <c r="H12" s="21" t="s">
        <v>1</v>
      </c>
      <c r="I12" s="22">
        <f>0.75+1.75+1+1.5</f>
        <v>5</v>
      </c>
      <c r="J12" s="21"/>
      <c r="K12" s="22"/>
      <c r="L12" s="21"/>
      <c r="M12" s="22"/>
      <c r="N12" s="21"/>
      <c r="O12" s="22"/>
    </row>
    <row r="13" spans="2: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15">
      <c r="B14" s="16" t="s">
        <v>35</v>
      </c>
      <c r="C14" s="16" t="s">
        <v>36</v>
      </c>
      <c r="D14" s="16" t="s">
        <v>37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>
      <c r="B15" s="14" t="str">
        <f>B5</f>
        <v>Warrior Conditioning</v>
      </c>
      <c r="C15" s="14">
        <f>C5</f>
        <v>1</v>
      </c>
      <c r="D15" s="14">
        <f t="shared" ref="D15:D34" si="0">COUNTIF($B$5:$N$12,B15)</f>
        <v>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>
      <c r="B16" s="14" t="str">
        <f>B6</f>
        <v>Badminton</v>
      </c>
      <c r="C16" s="14">
        <f>G7+K7+C6</f>
        <v>6.5</v>
      </c>
      <c r="D16" s="14">
        <f t="shared" si="0"/>
        <v>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>
      <c r="B17" s="14" t="str">
        <f t="shared" ref="B17:C17" si="1">F11</f>
        <v>Adult Badminton</v>
      </c>
      <c r="C17" s="14">
        <f t="shared" si="1"/>
        <v>2</v>
      </c>
      <c r="D17" s="14">
        <f t="shared" si="0"/>
        <v>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>
      <c r="B18" s="14" t="str">
        <f t="shared" ref="B18:C18" si="2">B7</f>
        <v>Adult Basketball League</v>
      </c>
      <c r="C18" s="14">
        <f t="shared" si="2"/>
        <v>6</v>
      </c>
      <c r="D18" s="14">
        <f t="shared" si="0"/>
        <v>1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>
      <c r="B19" s="14" t="str">
        <f>B8</f>
        <v>Open Gym</v>
      </c>
      <c r="C19" s="14">
        <f>C8+E12+G12+I12+K11+M11+O8</f>
        <v>34.25</v>
      </c>
      <c r="D19" s="14">
        <f t="shared" si="0"/>
        <v>7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>
      <c r="B20" s="14" t="str">
        <f t="shared" ref="B20:B24" si="3">D5</f>
        <v>Bootcamp</v>
      </c>
      <c r="C20" s="14">
        <f>E5+G9+I5+K9</f>
        <v>4</v>
      </c>
      <c r="D20" s="14">
        <f t="shared" si="0"/>
        <v>4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>
      <c r="B21" s="14" t="str">
        <f t="shared" si="3"/>
        <v>Let's Get Moving</v>
      </c>
      <c r="C21" s="14">
        <f>E6+M6</f>
        <v>1.5</v>
      </c>
      <c r="D21" s="14">
        <f t="shared" si="0"/>
        <v>2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>
      <c r="B22" s="14" t="str">
        <f t="shared" si="3"/>
        <v>Fit Over Fifty</v>
      </c>
      <c r="C22" s="14">
        <f>E7+I7+M7</f>
        <v>2.25</v>
      </c>
      <c r="D22" s="14">
        <f t="shared" si="0"/>
        <v>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>
      <c r="B23" s="14" t="str">
        <f t="shared" si="3"/>
        <v>Adult Basketball</v>
      </c>
      <c r="C23" s="14">
        <f>E8+E10+I8+K10+O5</f>
        <v>10</v>
      </c>
      <c r="D23" s="14">
        <f t="shared" si="0"/>
        <v>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>
      <c r="B24" s="14" t="str">
        <f t="shared" si="3"/>
        <v>Y-Kids</v>
      </c>
      <c r="C24" s="14">
        <f>E9+G8+I9+K8+M9</f>
        <v>11.25</v>
      </c>
      <c r="D24" s="14">
        <f t="shared" si="0"/>
        <v>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>
      <c r="B25" s="14" t="str">
        <f t="shared" ref="B25:C25" si="4">D11</f>
        <v>Adult Soccer</v>
      </c>
      <c r="C25" s="14">
        <f t="shared" si="4"/>
        <v>2</v>
      </c>
      <c r="D25" s="14">
        <f t="shared" si="0"/>
        <v>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>
      <c r="B26" s="14" t="str">
        <f t="shared" ref="B26:B27" si="5">F5</f>
        <v>Interval Training</v>
      </c>
      <c r="C26" s="14">
        <f t="shared" ref="C26:C27" si="6">G5+K5</f>
        <v>1.5</v>
      </c>
      <c r="D26" s="14">
        <f t="shared" si="0"/>
        <v>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>
      <c r="B27" s="14" t="str">
        <f t="shared" si="5"/>
        <v>Power Hour</v>
      </c>
      <c r="C27" s="14">
        <f t="shared" si="6"/>
        <v>2</v>
      </c>
      <c r="D27" s="14">
        <f t="shared" si="0"/>
        <v>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>
      <c r="B28" s="14" t="str">
        <f>F10</f>
        <v>Young Ballers</v>
      </c>
      <c r="C28" s="14">
        <f>G10+I10+O7</f>
        <v>9</v>
      </c>
      <c r="D28" s="14">
        <f t="shared" si="0"/>
        <v>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>
      <c r="B29" s="14" t="str">
        <f t="shared" ref="B29:C29" si="7">H6</f>
        <v>PIYO</v>
      </c>
      <c r="C29" s="14">
        <f t="shared" si="7"/>
        <v>0.75</v>
      </c>
      <c r="D29" s="14">
        <f t="shared" si="0"/>
        <v>1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>
      <c r="B30" s="14" t="str">
        <f t="shared" ref="B30:C30" si="8">H11</f>
        <v>Adult Floor Hockey</v>
      </c>
      <c r="C30" s="14">
        <f t="shared" si="8"/>
        <v>2</v>
      </c>
      <c r="D30" s="14">
        <f t="shared" si="0"/>
        <v>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>
      <c r="B31" s="14" t="str">
        <f t="shared" ref="B31:C31" si="9">L5</f>
        <v>Cardio Combo</v>
      </c>
      <c r="C31" s="14">
        <f t="shared" si="9"/>
        <v>0.75</v>
      </c>
      <c r="D31" s="14">
        <f t="shared" si="0"/>
        <v>1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>
      <c r="B32" s="14" t="str">
        <f t="shared" ref="B32:C32" si="10">L8</f>
        <v>Volleyball</v>
      </c>
      <c r="C32" s="14">
        <f t="shared" si="10"/>
        <v>2</v>
      </c>
      <c r="D32" s="14">
        <f t="shared" si="0"/>
        <v>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>
      <c r="B33" s="14" t="str">
        <f t="shared" ref="B33:C33" si="11">L10</f>
        <v>Teen Night</v>
      </c>
      <c r="C33" s="14">
        <f t="shared" si="11"/>
        <v>1.75</v>
      </c>
      <c r="D33" s="14">
        <f t="shared" si="0"/>
        <v>1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>
      <c r="B34" s="14" t="str">
        <f t="shared" ref="B34:C34" si="12">N6</f>
        <v>Biddy Ballers</v>
      </c>
      <c r="C34" s="14">
        <f t="shared" si="12"/>
        <v>0.75</v>
      </c>
      <c r="D34" s="14">
        <f t="shared" si="0"/>
        <v>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</sheetData>
  <mergeCells count="8">
    <mergeCell ref="B1:C1"/>
    <mergeCell ref="N3:O3"/>
    <mergeCell ref="B3:C3"/>
    <mergeCell ref="D3:E3"/>
    <mergeCell ref="F3:G3"/>
    <mergeCell ref="H3:I3"/>
    <mergeCell ref="J3:K3"/>
    <mergeCell ref="L3:M3"/>
  </mergeCells>
  <phoneticPr fontId="8" type="noConversion"/>
  <printOptions gridLine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7"/>
  <sheetViews>
    <sheetView workbookViewId="0">
      <selection activeCell="A2" sqref="A2"/>
    </sheetView>
  </sheetViews>
  <sheetFormatPr baseColWidth="10" defaultColWidth="14.5" defaultRowHeight="15" x14ac:dyDescent="0"/>
  <cols>
    <col min="1" max="1" width="14.5" style="2"/>
    <col min="2" max="2" width="26.6640625" style="1" customWidth="1"/>
    <col min="3" max="3" width="20.5" style="1" customWidth="1"/>
    <col min="4" max="4" width="24" style="1" customWidth="1"/>
    <col min="5" max="16384" width="14.5" style="1"/>
  </cols>
  <sheetData>
    <row r="1" spans="1:4">
      <c r="A1" s="3" t="s">
        <v>41</v>
      </c>
    </row>
    <row r="5" spans="1:4" ht="16">
      <c r="B5" s="8" t="s">
        <v>0</v>
      </c>
      <c r="C5" s="8" t="s">
        <v>21</v>
      </c>
      <c r="D5" s="8" t="s">
        <v>22</v>
      </c>
    </row>
    <row r="6" spans="1:4" ht="16">
      <c r="B6" s="4" t="s">
        <v>1</v>
      </c>
      <c r="C6" s="5">
        <v>34.25</v>
      </c>
      <c r="D6" s="5">
        <v>7</v>
      </c>
    </row>
    <row r="7" spans="1:4" ht="16">
      <c r="B7" s="4" t="s">
        <v>2</v>
      </c>
      <c r="C7" s="5">
        <v>11.25</v>
      </c>
      <c r="D7" s="5">
        <v>5</v>
      </c>
    </row>
    <row r="8" spans="1:4" ht="16">
      <c r="B8" s="4" t="s">
        <v>3</v>
      </c>
      <c r="C8" s="5">
        <v>10</v>
      </c>
      <c r="D8" s="5">
        <v>5</v>
      </c>
    </row>
    <row r="9" spans="1:4" ht="16">
      <c r="B9" s="4" t="s">
        <v>4</v>
      </c>
      <c r="C9" s="5">
        <v>9</v>
      </c>
      <c r="D9" s="5">
        <v>3</v>
      </c>
    </row>
    <row r="10" spans="1:4" ht="16">
      <c r="B10" s="4" t="s">
        <v>5</v>
      </c>
      <c r="C10" s="5">
        <v>6.5</v>
      </c>
      <c r="D10" s="5">
        <v>3</v>
      </c>
    </row>
    <row r="11" spans="1:4" ht="16">
      <c r="B11" s="4" t="s">
        <v>6</v>
      </c>
      <c r="C11" s="5">
        <v>6</v>
      </c>
      <c r="D11" s="5">
        <v>1</v>
      </c>
    </row>
    <row r="12" spans="1:4" ht="16">
      <c r="B12" s="4" t="s">
        <v>7</v>
      </c>
      <c r="C12" s="5">
        <v>4</v>
      </c>
      <c r="D12" s="5">
        <v>4</v>
      </c>
    </row>
    <row r="13" spans="1:4" ht="16">
      <c r="B13" s="4" t="s">
        <v>8</v>
      </c>
      <c r="C13" s="5">
        <v>2.25</v>
      </c>
      <c r="D13" s="5">
        <v>3</v>
      </c>
    </row>
    <row r="14" spans="1:4" ht="16">
      <c r="B14" s="4" t="s">
        <v>9</v>
      </c>
      <c r="C14" s="5">
        <v>2</v>
      </c>
      <c r="D14" s="5">
        <v>2</v>
      </c>
    </row>
    <row r="15" spans="1:4" ht="16">
      <c r="B15" s="4" t="s">
        <v>10</v>
      </c>
      <c r="C15" s="5">
        <v>2</v>
      </c>
      <c r="D15" s="5">
        <v>1</v>
      </c>
    </row>
    <row r="16" spans="1:4" ht="16">
      <c r="B16" s="4" t="s">
        <v>11</v>
      </c>
      <c r="C16" s="5">
        <v>2</v>
      </c>
      <c r="D16" s="5">
        <v>1</v>
      </c>
    </row>
    <row r="17" spans="2:4" ht="16">
      <c r="B17" s="4" t="s">
        <v>12</v>
      </c>
      <c r="C17" s="5">
        <v>2</v>
      </c>
      <c r="D17" s="5">
        <v>1</v>
      </c>
    </row>
    <row r="18" spans="2:4" ht="16">
      <c r="B18" s="4" t="s">
        <v>13</v>
      </c>
      <c r="C18" s="5">
        <v>2</v>
      </c>
      <c r="D18" s="5">
        <v>1</v>
      </c>
    </row>
    <row r="19" spans="2:4" ht="16">
      <c r="B19" s="4" t="s">
        <v>14</v>
      </c>
      <c r="C19" s="5">
        <v>1.75</v>
      </c>
      <c r="D19" s="5">
        <v>1</v>
      </c>
    </row>
    <row r="20" spans="2:4" ht="16">
      <c r="B20" s="4" t="s">
        <v>15</v>
      </c>
      <c r="C20" s="5">
        <v>1.5</v>
      </c>
      <c r="D20" s="5">
        <v>2</v>
      </c>
    </row>
    <row r="21" spans="2:4" ht="16">
      <c r="B21" s="4" t="s">
        <v>16</v>
      </c>
      <c r="C21" s="5">
        <v>1.5</v>
      </c>
      <c r="D21" s="5">
        <v>2</v>
      </c>
    </row>
    <row r="22" spans="2:4" ht="16">
      <c r="B22" s="4" t="s">
        <v>17</v>
      </c>
      <c r="C22" s="5">
        <v>1</v>
      </c>
      <c r="D22" s="5">
        <v>1</v>
      </c>
    </row>
    <row r="23" spans="2:4" ht="16">
      <c r="B23" s="4" t="s">
        <v>18</v>
      </c>
      <c r="C23" s="5">
        <v>0.75</v>
      </c>
      <c r="D23" s="5">
        <v>1</v>
      </c>
    </row>
    <row r="24" spans="2:4" ht="16">
      <c r="B24" s="4" t="s">
        <v>19</v>
      </c>
      <c r="C24" s="5">
        <v>0.75</v>
      </c>
      <c r="D24" s="5">
        <v>1</v>
      </c>
    </row>
    <row r="25" spans="2:4" ht="16">
      <c r="B25" s="6" t="s">
        <v>20</v>
      </c>
      <c r="C25" s="7">
        <v>0.75</v>
      </c>
      <c r="D25" s="7">
        <v>1</v>
      </c>
    </row>
    <row r="26" spans="2:4">
      <c r="B26" s="1" t="s">
        <v>26</v>
      </c>
      <c r="C26" s="1">
        <f>SUM(C6:C25)</f>
        <v>101.25</v>
      </c>
      <c r="D26" s="1">
        <f>SUM(D6:D25)</f>
        <v>46</v>
      </c>
    </row>
    <row r="28" spans="2:4" ht="16">
      <c r="B28" s="9" t="s">
        <v>23</v>
      </c>
      <c r="C28" s="8" t="s">
        <v>21</v>
      </c>
      <c r="D28" s="8" t="s">
        <v>22</v>
      </c>
    </row>
    <row r="29" spans="2:4">
      <c r="B29" s="1" t="s">
        <v>1</v>
      </c>
      <c r="C29" s="1">
        <f>C6</f>
        <v>34.25</v>
      </c>
      <c r="D29" s="1">
        <f>D6</f>
        <v>7</v>
      </c>
    </row>
    <row r="30" spans="2:4">
      <c r="B30" s="1" t="s">
        <v>40</v>
      </c>
      <c r="C30" s="1">
        <f>C8+C11</f>
        <v>16</v>
      </c>
      <c r="D30" s="1">
        <f>D8+D9+D11+D25</f>
        <v>10</v>
      </c>
    </row>
    <row r="31" spans="2:4">
      <c r="B31" s="1" t="s">
        <v>10</v>
      </c>
      <c r="C31" s="1">
        <f>C15</f>
        <v>2</v>
      </c>
      <c r="D31" s="1">
        <f>D15</f>
        <v>1</v>
      </c>
    </row>
    <row r="32" spans="2:4">
      <c r="B32" s="1" t="s">
        <v>38</v>
      </c>
      <c r="C32" s="1">
        <f>C9+C25</f>
        <v>9.75</v>
      </c>
      <c r="D32" s="1">
        <f>D9+D25</f>
        <v>4</v>
      </c>
    </row>
    <row r="33" spans="2:4">
      <c r="B33" s="1" t="s">
        <v>39</v>
      </c>
      <c r="C33" s="1">
        <f>C10+C15</f>
        <v>8.5</v>
      </c>
      <c r="D33" s="1">
        <f>D10+D15</f>
        <v>4</v>
      </c>
    </row>
    <row r="34" spans="2:4">
      <c r="B34" s="1" t="s">
        <v>24</v>
      </c>
      <c r="C34" s="1">
        <f t="shared" ref="C34:D36" si="0">C16</f>
        <v>2</v>
      </c>
      <c r="D34" s="1">
        <f t="shared" si="0"/>
        <v>1</v>
      </c>
    </row>
    <row r="35" spans="2:4">
      <c r="B35" s="1" t="s">
        <v>25</v>
      </c>
      <c r="C35" s="1">
        <f t="shared" si="0"/>
        <v>2</v>
      </c>
      <c r="D35" s="1">
        <f t="shared" si="0"/>
        <v>1</v>
      </c>
    </row>
    <row r="36" spans="2:4">
      <c r="B36" s="1" t="s">
        <v>13</v>
      </c>
      <c r="C36" s="1">
        <f t="shared" si="0"/>
        <v>2</v>
      </c>
      <c r="D36" s="1">
        <f t="shared" si="0"/>
        <v>1</v>
      </c>
    </row>
    <row r="37" spans="2:4">
      <c r="B37" s="1" t="s">
        <v>27</v>
      </c>
      <c r="C37" s="1">
        <f>C26-SUM(C29:C36)</f>
        <v>24.75</v>
      </c>
      <c r="D37" s="1">
        <f>D26-SUM(D29:D36)</f>
        <v>17</v>
      </c>
    </row>
  </sheetData>
  <phoneticPr fontId="8" type="noConversion"/>
  <printOptions gridLines="1"/>
  <pageMargins left="0.75" right="0.75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5</vt:i4>
      </vt:variant>
    </vt:vector>
  </HeadingPairs>
  <TitlesOfParts>
    <vt:vector size="7" baseType="lpstr">
      <vt:lpstr>raw_data</vt:lpstr>
      <vt:lpstr>data_for_plots</vt:lpstr>
      <vt:lpstr>pie_hrs</vt:lpstr>
      <vt:lpstr>pie_sessions</vt:lpstr>
      <vt:lpstr>bar_hrs_sessions</vt:lpstr>
      <vt:lpstr>pie_hrs_types</vt:lpstr>
      <vt:lpstr>pie_percent_types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Yeow Siow</cp:lastModifiedBy>
  <cp:lastPrinted>2015-09-16T00:02:33Z</cp:lastPrinted>
  <dcterms:created xsi:type="dcterms:W3CDTF">2015-08-11T19:19:18Z</dcterms:created>
  <dcterms:modified xsi:type="dcterms:W3CDTF">2015-09-27T21:04:44Z</dcterms:modified>
</cp:coreProperties>
</file>