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9020" windowHeight="12345"/>
  </bookViews>
  <sheets>
    <sheet name="menu" sheetId="39" r:id="rId1"/>
    <sheet name="simulation" sheetId="37" r:id="rId2"/>
  </sheets>
  <calcPr calcId="145621" concurrentCalc="0"/>
</workbook>
</file>

<file path=xl/calcChain.xml><?xml version="1.0" encoding="utf-8"?>
<calcChain xmlns="http://schemas.openxmlformats.org/spreadsheetml/2006/main">
  <c r="F4" i="37" l="1"/>
  <c r="G7" i="37"/>
  <c r="H7" i="37"/>
  <c r="G8" i="37"/>
  <c r="H8" i="37"/>
  <c r="G9" i="37"/>
  <c r="H9" i="37"/>
  <c r="G10" i="37"/>
  <c r="H10" i="37"/>
  <c r="G11" i="37"/>
  <c r="H11" i="37"/>
  <c r="G12" i="37"/>
  <c r="H12" i="37"/>
  <c r="G13" i="37"/>
  <c r="H13" i="37"/>
  <c r="G14" i="37"/>
  <c r="H14" i="37"/>
  <c r="G15" i="37"/>
  <c r="H15" i="37"/>
  <c r="G16" i="37"/>
  <c r="H16" i="37"/>
  <c r="G17" i="37"/>
  <c r="H17" i="37"/>
  <c r="G18" i="37"/>
  <c r="H18" i="37"/>
  <c r="G19" i="37"/>
  <c r="H19" i="37"/>
  <c r="G20" i="37"/>
  <c r="H20" i="37"/>
  <c r="G21" i="37"/>
  <c r="H21" i="37"/>
  <c r="G22" i="37"/>
  <c r="H22" i="37"/>
  <c r="G23" i="37"/>
  <c r="H23" i="37"/>
  <c r="G24" i="37"/>
  <c r="H24" i="37"/>
  <c r="G25" i="37"/>
  <c r="H25" i="37"/>
  <c r="G26" i="37"/>
  <c r="H26" i="37"/>
  <c r="G27" i="37"/>
  <c r="H27" i="37"/>
  <c r="G28" i="37"/>
  <c r="H28" i="37"/>
  <c r="G29" i="37"/>
  <c r="H29" i="37"/>
  <c r="G30" i="37"/>
  <c r="H30" i="37"/>
  <c r="G31" i="37"/>
  <c r="H31" i="37"/>
  <c r="G32" i="37"/>
  <c r="H32" i="37"/>
  <c r="G33" i="37"/>
  <c r="H33" i="37"/>
  <c r="G34" i="37"/>
  <c r="H34" i="37"/>
  <c r="G35" i="37"/>
  <c r="H35" i="37"/>
  <c r="G36" i="37"/>
  <c r="H36" i="37"/>
  <c r="G37" i="37"/>
  <c r="H37" i="37"/>
  <c r="G38" i="37"/>
  <c r="H38" i="37"/>
  <c r="G39" i="37"/>
  <c r="H39" i="37"/>
  <c r="G40" i="37"/>
  <c r="H40" i="37"/>
  <c r="G41" i="37"/>
  <c r="H41" i="37"/>
  <c r="G42" i="37"/>
  <c r="H42" i="37"/>
  <c r="G43" i="37"/>
  <c r="H43" i="37"/>
  <c r="G44" i="37"/>
  <c r="H44" i="37"/>
  <c r="G45" i="37"/>
  <c r="H45" i="37"/>
  <c r="G46" i="37"/>
  <c r="H46" i="37"/>
  <c r="G47" i="37"/>
  <c r="H47" i="37"/>
  <c r="G48" i="37"/>
  <c r="H48" i="37"/>
  <c r="G6" i="37"/>
  <c r="H6" i="37"/>
  <c r="F6" i="37"/>
  <c r="E6" i="37"/>
  <c r="D6" i="37"/>
  <c r="P28" i="37"/>
  <c r="O28" i="37"/>
  <c r="O27" i="37"/>
  <c r="E3" i="37"/>
  <c r="M42" i="37"/>
  <c r="K47" i="37"/>
  <c r="L47" i="37"/>
  <c r="L48" i="37"/>
  <c r="M25" i="37"/>
  <c r="K46" i="37"/>
  <c r="L46" i="37"/>
  <c r="K38" i="37"/>
  <c r="L38" i="37"/>
  <c r="M24" i="37"/>
  <c r="K45" i="37"/>
  <c r="L45" i="37"/>
  <c r="K39" i="37"/>
  <c r="L39" i="37"/>
  <c r="L40" i="37"/>
  <c r="L37" i="37"/>
  <c r="K33" i="37"/>
  <c r="K34" i="37"/>
  <c r="L34" i="37"/>
  <c r="L35" i="37"/>
  <c r="L33" i="37"/>
  <c r="L32" i="37"/>
  <c r="M23" i="37"/>
  <c r="K28" i="37"/>
  <c r="K29" i="37"/>
  <c r="L30" i="37"/>
  <c r="L29" i="37"/>
  <c r="L28" i="37"/>
  <c r="L27" i="37"/>
  <c r="A16" i="37"/>
  <c r="A17" i="37"/>
  <c r="A18" i="37"/>
  <c r="A19" i="37"/>
  <c r="A20" i="37"/>
  <c r="A21" i="37"/>
  <c r="A22" i="37"/>
  <c r="A23" i="37"/>
  <c r="A24" i="37"/>
  <c r="D7" i="37"/>
  <c r="E7" i="37"/>
  <c r="F7" i="37"/>
  <c r="D8" i="37"/>
  <c r="E8" i="37"/>
  <c r="F8" i="37"/>
  <c r="D9" i="37"/>
  <c r="E9" i="37"/>
  <c r="F9" i="37"/>
  <c r="D10" i="37"/>
  <c r="E10" i="37"/>
  <c r="F10" i="37"/>
  <c r="D11" i="37"/>
  <c r="E11" i="37"/>
  <c r="F11" i="37"/>
  <c r="D12" i="37"/>
  <c r="E12" i="37"/>
  <c r="F12" i="37"/>
  <c r="D13" i="37"/>
  <c r="E13" i="37"/>
  <c r="F13" i="37"/>
  <c r="D14" i="37"/>
  <c r="E14" i="37"/>
  <c r="F14" i="37"/>
  <c r="D15" i="37"/>
  <c r="E15" i="37"/>
  <c r="F15" i="37"/>
  <c r="D16" i="37"/>
  <c r="E16" i="37"/>
  <c r="F16" i="37"/>
  <c r="D17" i="37"/>
  <c r="E17" i="37"/>
  <c r="F17" i="37"/>
  <c r="D18" i="37"/>
  <c r="E18" i="37"/>
  <c r="F18" i="37"/>
  <c r="D19" i="37"/>
  <c r="E19" i="37"/>
  <c r="F19" i="37"/>
  <c r="D20" i="37"/>
  <c r="E20" i="37"/>
  <c r="F20" i="37"/>
  <c r="D21" i="37"/>
  <c r="E21" i="37"/>
  <c r="F21" i="37"/>
  <c r="D22" i="37"/>
  <c r="E22" i="37"/>
  <c r="F22" i="37"/>
  <c r="D23" i="37"/>
  <c r="E23" i="37"/>
  <c r="F23" i="37"/>
  <c r="D24" i="37"/>
  <c r="E24" i="37"/>
  <c r="F24" i="37"/>
  <c r="A25" i="37"/>
  <c r="D25" i="37"/>
  <c r="E25" i="37"/>
  <c r="F25" i="37"/>
  <c r="A26" i="37"/>
  <c r="D26" i="37"/>
  <c r="E26" i="37"/>
  <c r="F26" i="37"/>
  <c r="A27" i="37"/>
  <c r="D27" i="37"/>
  <c r="E27" i="37"/>
  <c r="F27" i="37"/>
  <c r="A28" i="37"/>
  <c r="D28" i="37"/>
  <c r="E28" i="37"/>
  <c r="F28" i="37"/>
  <c r="A29" i="37"/>
  <c r="D29" i="37"/>
  <c r="E29" i="37"/>
  <c r="F29" i="37"/>
  <c r="A30" i="37"/>
  <c r="D30" i="37"/>
  <c r="E30" i="37"/>
  <c r="F30" i="37"/>
  <c r="A31" i="37"/>
  <c r="D31" i="37"/>
  <c r="E31" i="37"/>
  <c r="F31" i="37"/>
  <c r="A32" i="37"/>
  <c r="D32" i="37"/>
  <c r="E32" i="37"/>
  <c r="F32" i="37"/>
  <c r="A33" i="37"/>
  <c r="D33" i="37"/>
  <c r="E33" i="37"/>
  <c r="F33" i="37"/>
  <c r="A34" i="37"/>
  <c r="D34" i="37"/>
  <c r="E34" i="37"/>
  <c r="F34" i="37"/>
  <c r="A35" i="37"/>
  <c r="D35" i="37"/>
  <c r="E35" i="37"/>
  <c r="F35" i="37"/>
  <c r="A36" i="37"/>
  <c r="D36" i="37"/>
  <c r="E36" i="37"/>
  <c r="F36" i="37"/>
  <c r="A37" i="37"/>
  <c r="D37" i="37"/>
  <c r="E37" i="37"/>
  <c r="F37" i="37"/>
  <c r="A38" i="37"/>
  <c r="D38" i="37"/>
  <c r="E38" i="37"/>
  <c r="F38" i="37"/>
  <c r="A39" i="37"/>
  <c r="D39" i="37"/>
  <c r="E39" i="37"/>
  <c r="F39" i="37"/>
  <c r="A40" i="37"/>
  <c r="D40" i="37"/>
  <c r="E40" i="37"/>
  <c r="F40" i="37"/>
  <c r="A41" i="37"/>
  <c r="D41" i="37"/>
  <c r="E41" i="37"/>
  <c r="F41" i="37"/>
  <c r="A42" i="37"/>
  <c r="D42" i="37"/>
  <c r="E42" i="37"/>
  <c r="F42" i="37"/>
  <c r="A43" i="37"/>
  <c r="D43" i="37"/>
  <c r="E43" i="37"/>
  <c r="F43" i="37"/>
  <c r="A44" i="37"/>
  <c r="D44" i="37"/>
  <c r="E44" i="37"/>
  <c r="F44" i="37"/>
  <c r="A45" i="37"/>
  <c r="D45" i="37"/>
  <c r="E45" i="37"/>
  <c r="F45" i="37"/>
  <c r="A46" i="37"/>
  <c r="D46" i="37"/>
  <c r="E46" i="37"/>
  <c r="F46" i="37"/>
  <c r="A47" i="37"/>
  <c r="D47" i="37"/>
  <c r="E47" i="37"/>
  <c r="F47" i="37"/>
  <c r="A48" i="37"/>
  <c r="D48" i="37"/>
  <c r="E48" i="37"/>
  <c r="F48" i="37"/>
  <c r="B23" i="37"/>
  <c r="C23" i="37"/>
  <c r="B24" i="37"/>
  <c r="C24" i="37"/>
  <c r="B25" i="37"/>
  <c r="C25" i="37"/>
  <c r="B26" i="37"/>
  <c r="C26" i="37"/>
  <c r="B27" i="37"/>
  <c r="C27" i="37"/>
  <c r="B28" i="37"/>
  <c r="C28" i="37"/>
  <c r="B29" i="37"/>
  <c r="C29" i="37"/>
  <c r="B30" i="37"/>
  <c r="C30" i="37"/>
  <c r="B31" i="37"/>
  <c r="C31" i="37"/>
  <c r="B32" i="37"/>
  <c r="C32" i="37"/>
  <c r="B33" i="37"/>
  <c r="C33" i="37"/>
  <c r="B34" i="37"/>
  <c r="C34" i="37"/>
  <c r="B35" i="37"/>
  <c r="C35" i="37"/>
  <c r="B36" i="37"/>
  <c r="C36" i="37"/>
  <c r="B37" i="37"/>
  <c r="C37" i="37"/>
  <c r="B38" i="37"/>
  <c r="C38" i="37"/>
  <c r="B39" i="37"/>
  <c r="C39" i="37"/>
  <c r="B40" i="37"/>
  <c r="C40" i="37"/>
  <c r="B41" i="37"/>
  <c r="C41" i="37"/>
  <c r="B42" i="37"/>
  <c r="C42" i="37"/>
  <c r="B43" i="37"/>
  <c r="C43" i="37"/>
  <c r="B44" i="37"/>
  <c r="C44" i="37"/>
  <c r="B45" i="37"/>
  <c r="C45" i="37"/>
  <c r="B46" i="37"/>
  <c r="C46" i="37"/>
  <c r="B47" i="37"/>
  <c r="C47" i="37"/>
  <c r="B48" i="37"/>
  <c r="C48" i="37"/>
  <c r="A8" i="37"/>
  <c r="A9" i="37"/>
  <c r="A10" i="37"/>
  <c r="A11" i="37"/>
  <c r="A12" i="37"/>
  <c r="A13" i="37"/>
  <c r="A14" i="37"/>
  <c r="A7" i="37"/>
  <c r="B22" i="37"/>
  <c r="C22" i="37"/>
  <c r="B21" i="37"/>
  <c r="C21" i="37"/>
  <c r="B20" i="37"/>
  <c r="C20" i="37"/>
  <c r="B19" i="37"/>
  <c r="C19" i="37"/>
  <c r="B18" i="37"/>
  <c r="C18" i="37"/>
  <c r="B17" i="37"/>
  <c r="C17" i="37"/>
  <c r="B16" i="37"/>
  <c r="C16" i="37"/>
  <c r="B15" i="37"/>
  <c r="C15" i="37"/>
  <c r="B14" i="37"/>
  <c r="C14" i="37"/>
  <c r="B13" i="37"/>
  <c r="C13" i="37"/>
  <c r="B12" i="37"/>
  <c r="C12" i="37"/>
  <c r="B11" i="37"/>
  <c r="C11" i="37"/>
  <c r="B10" i="37"/>
  <c r="C10" i="37"/>
  <c r="B9" i="37"/>
  <c r="C9" i="37"/>
  <c r="B8" i="37"/>
  <c r="C8" i="37"/>
  <c r="B7" i="37"/>
  <c r="C7" i="37"/>
  <c r="B6" i="37"/>
  <c r="C6" i="37"/>
</calcChain>
</file>

<file path=xl/connections.xml><?xml version="1.0" encoding="utf-8"?>
<connections xmlns="http://schemas.openxmlformats.org/spreadsheetml/2006/main">
  <connection id="1" name="help" type="6" refreshedVersion="4" background="1">
    <textPr codePage="936" sourceFile="G:\help.txt" space="1" consecutive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<sst xmlns="http://schemas.openxmlformats.org/spreadsheetml/2006/main" count="35" uniqueCount="35">
  <si>
    <t>epsilon</t>
  </si>
  <si>
    <t>f</t>
  </si>
  <si>
    <t>trade cutoff</t>
  </si>
  <si>
    <t>autarky cutoff</t>
  </si>
  <si>
    <t>tau</t>
  </si>
  <si>
    <t>B</t>
  </si>
  <si>
    <t>phi^(eps-1)</t>
  </si>
  <si>
    <t>profit is B*phi^(epsilon - 1) - f</t>
  </si>
  <si>
    <t>profit</t>
  </si>
  <si>
    <t>Btrade</t>
  </si>
  <si>
    <t>dom prof</t>
  </si>
  <si>
    <t>fx</t>
  </si>
  <si>
    <t>exp prof</t>
  </si>
  <si>
    <t>tot prof</t>
  </si>
  <si>
    <t>export cutoff</t>
  </si>
  <si>
    <t>au1</t>
  </si>
  <si>
    <t>au2</t>
  </si>
  <si>
    <t>trade 1</t>
  </si>
  <si>
    <t>trade 2</t>
  </si>
  <si>
    <t>equivalent</t>
  </si>
  <si>
    <t>Figure 13-13</t>
  </si>
  <si>
    <t>Figure 13-14</t>
  </si>
  <si>
    <t>exp prof 2</t>
  </si>
  <si>
    <t>tot prof 2</t>
  </si>
  <si>
    <t>Chapter 13 Heterogeneous Firms simulation.</t>
  </si>
  <si>
    <t>The graph below depicts profits and organization decisions for the</t>
  </si>
  <si>
    <t xml:space="preserve">heterogeneous firms model of Chapter 13. </t>
  </si>
  <si>
    <t>Under trade a range of firms exits the market, a range of firms</t>
  </si>
  <si>
    <t>produces for the domestic market and a range of firms exports</t>
  </si>
  <si>
    <t>Impact of transport costs</t>
  </si>
  <si>
    <t>The graph below is the same, except it demonstrates the impact of changing transport costs</t>
  </si>
  <si>
    <t>tau =</t>
  </si>
  <si>
    <r>
      <rPr>
        <b/>
        <sz val="10"/>
        <color rgb="FFFF0000"/>
        <rFont val="Arial"/>
        <family val="2"/>
      </rPr>
      <t>Initially, iceberg transport costs tau are 1.2</t>
    </r>
    <r>
      <rPr>
        <sz val="10"/>
        <rFont val="Arial"/>
        <family val="2"/>
      </rPr>
      <t>. The graph illustrates what happens if transport costs</t>
    </r>
  </si>
  <si>
    <r>
      <t>change in</t>
    </r>
    <r>
      <rPr>
        <b/>
        <sz val="10"/>
        <color rgb="FF996633"/>
        <rFont val="Arial"/>
        <family val="2"/>
      </rPr>
      <t xml:space="preserve"> thin brown lines</t>
    </r>
    <r>
      <rPr>
        <sz val="10"/>
        <color rgb="FF996633"/>
        <rFont val="Arial"/>
        <family val="2"/>
      </rPr>
      <t xml:space="preserve"> </t>
    </r>
    <r>
      <rPr>
        <sz val="10"/>
        <rFont val="Arial"/>
        <family val="2"/>
      </rPr>
      <t>as you adjust transport costs in the yellow box above (and compares</t>
    </r>
  </si>
  <si>
    <t>with the previous situation of tau is 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</si>
</sst>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996633"/>
      <name val="Arial"/>
      <family val="2"/>
    </font>
    <font>
      <sz val="10"/>
      <color rgb="FF996633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165" fontId="0" fillId="0" borderId="0" xfId="0" applyNumberFormat="1"/>
    <xf numFmtId="164" fontId="0" fillId="0" borderId="0" xfId="0" applyNumberFormat="1"/>
    <xf numFmtId="0" fontId="3" fillId="2" borderId="0" xfId="0" applyFont="1" applyFill="1"/>
    <xf numFmtId="0" fontId="3" fillId="0" borderId="0" xfId="0" applyFont="1" applyFill="1"/>
    <xf numFmtId="0" fontId="0" fillId="0" borderId="0" xfId="0" applyFill="1"/>
    <xf numFmtId="164" fontId="0" fillId="0" borderId="0" xfId="0" applyNumberFormat="1" applyFill="1"/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7" fillId="3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</cellXfs>
  <cellStyles count="6">
    <cellStyle name="Hyperlink 2" xfId="2"/>
    <cellStyle name="Hyperlink 3" xfId="4"/>
    <cellStyle name="Normal" xfId="0" builtinId="0"/>
    <cellStyle name="Normal 2" xfId="1"/>
    <cellStyle name="Normal 3" xfId="3"/>
    <cellStyle name="Normal 4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6633"/>
      <color rgb="FF336600"/>
      <color rgb="FFFFCC66"/>
      <color rgb="FF0000FF"/>
      <color rgb="FFFFFFCC"/>
      <color rgb="FFCCFFFF"/>
      <color rgb="FF6600FF"/>
      <color rgb="FF663300"/>
      <color rgb="FFCC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49191933830372E-2"/>
          <c:y val="4.4387863837594348E-2"/>
          <c:w val="0.88914566660762495"/>
          <c:h val="0.91122427232481129"/>
        </c:manualLayout>
      </c:layout>
      <c:scatterChart>
        <c:scatterStyle val="lineMarker"/>
        <c:varyColors val="0"/>
        <c:ser>
          <c:idx val="0"/>
          <c:order val="0"/>
          <c:tx>
            <c:v>autarky 1</c:v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simulation!$K$27:$K$28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1.5</c:v>
                </c:pt>
              </c:numCache>
            </c:numRef>
          </c:xVal>
          <c:yVal>
            <c:numRef>
              <c:f>simulation!$L$27:$L$28</c:f>
              <c:numCache>
                <c:formatCode>General</c:formatCode>
                <c:ptCount val="2"/>
                <c:pt idx="0">
                  <c:v>-3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autarky 2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dPt>
            <c:idx val="0"/>
            <c:marker>
              <c:symbol val="square"/>
              <c:size val="6"/>
              <c:spPr>
                <a:solidFill>
                  <a:srgbClr val="FFCC99">
                    <a:alpha val="50196"/>
                  </a:srgbClr>
                </a:solidFill>
                <a:ln w="19050">
                  <a:solidFill>
                    <a:srgbClr val="FF0000"/>
                  </a:solidFill>
                </a:ln>
              </c:spPr>
            </c:marker>
            <c:bubble3D val="0"/>
          </c:dPt>
          <c:xVal>
            <c:numRef>
              <c:f>simulation!$K$29:$K$30</c:f>
              <c:numCache>
                <c:formatCode>General</c:formatCode>
                <c:ptCount val="2"/>
                <c:pt idx="0" formatCode="0.0000">
                  <c:v>1.5</c:v>
                </c:pt>
                <c:pt idx="1">
                  <c:v>8</c:v>
                </c:pt>
              </c:numCache>
            </c:numRef>
          </c:xVal>
          <c:yVal>
            <c:numRef>
              <c:f>simulation!$L$29:$L$30</c:f>
              <c:numCache>
                <c:formatCode>General</c:formatCode>
                <c:ptCount val="2"/>
                <c:pt idx="0">
                  <c:v>0</c:v>
                </c:pt>
                <c:pt idx="1">
                  <c:v>13</c:v>
                </c:pt>
              </c:numCache>
            </c:numRef>
          </c:yVal>
          <c:smooth val="0"/>
        </c:ser>
        <c:ser>
          <c:idx val="2"/>
          <c:order val="2"/>
          <c:tx>
            <c:v>trade 1</c:v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CCFFFF">
                    <a:alpha val="50000"/>
                  </a:srgbClr>
                </a:solidFill>
                <a:ln w="12700">
                  <a:solidFill>
                    <a:srgbClr val="0000FF"/>
                  </a:solidFill>
                </a:ln>
              </c:spPr>
            </c:marker>
            <c:bubble3D val="0"/>
          </c:dPt>
          <c:xVal>
            <c:numRef>
              <c:f>simulation!$K$32:$K$33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2</c:v>
                </c:pt>
              </c:numCache>
            </c:numRef>
          </c:xVal>
          <c:yVal>
            <c:numRef>
              <c:f>simulation!$L$32:$L$33</c:f>
              <c:numCache>
                <c:formatCode>General</c:formatCode>
                <c:ptCount val="2"/>
                <c:pt idx="0">
                  <c:v>-3</c:v>
                </c:pt>
                <c:pt idx="1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trade 2</c:v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simulation!$K$34:$K$35</c:f>
              <c:numCache>
                <c:formatCode>General</c:formatCode>
                <c:ptCount val="2"/>
                <c:pt idx="0" formatCode="0.0000">
                  <c:v>2</c:v>
                </c:pt>
                <c:pt idx="1">
                  <c:v>8</c:v>
                </c:pt>
              </c:numCache>
            </c:numRef>
          </c:xVal>
          <c:yVal>
            <c:numRef>
              <c:f>simulation!$L$34:$L$35</c:f>
              <c:numCache>
                <c:formatCode>General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yVal>
          <c:smooth val="0"/>
        </c:ser>
        <c:ser>
          <c:idx val="4"/>
          <c:order val="4"/>
          <c:tx>
            <c:v>export 1</c:v>
          </c:tx>
          <c:spPr>
            <a:ln w="25400">
              <a:solidFill>
                <a:srgbClr val="0066CC"/>
              </a:solidFill>
              <a:prstDash val="sysDash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CCFFFF">
                    <a:alpha val="50000"/>
                  </a:srgbClr>
                </a:solidFill>
                <a:ln w="12700">
                  <a:solidFill>
                    <a:srgbClr val="0033CC"/>
                  </a:solidFill>
                </a:ln>
              </c:spPr>
            </c:marker>
            <c:bubble3D val="0"/>
          </c:dPt>
          <c:xVal>
            <c:numRef>
              <c:f>simulation!$K$37:$K$38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3.36</c:v>
                </c:pt>
              </c:numCache>
            </c:numRef>
          </c:xVal>
          <c:yVal>
            <c:numRef>
              <c:f>simulation!$L$37:$L$38</c:f>
              <c:numCache>
                <c:formatCode>General</c:formatCode>
                <c:ptCount val="2"/>
                <c:pt idx="0">
                  <c:v>-3.5</c:v>
                </c:pt>
                <c:pt idx="1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export 2</c:v>
          </c:tx>
          <c:spPr>
            <a:ln w="25400">
              <a:solidFill>
                <a:srgbClr val="0066CC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6"/>
              <c:spPr>
                <a:solidFill>
                  <a:srgbClr val="CCFFFF">
                    <a:alpha val="50000"/>
                  </a:srgbClr>
                </a:solidFill>
                <a:ln w="19050">
                  <a:solidFill>
                    <a:srgbClr val="0033CC"/>
                  </a:solidFill>
                </a:ln>
              </c:spPr>
            </c:marker>
            <c:bubble3D val="0"/>
          </c:dPt>
          <c:xVal>
            <c:numRef>
              <c:f>simulation!$K$39:$K$40</c:f>
              <c:numCache>
                <c:formatCode>General</c:formatCode>
                <c:ptCount val="2"/>
                <c:pt idx="0" formatCode="0.0000">
                  <c:v>3.36</c:v>
                </c:pt>
                <c:pt idx="1">
                  <c:v>8</c:v>
                </c:pt>
              </c:numCache>
            </c:numRef>
          </c:xVal>
          <c:yVal>
            <c:numRef>
              <c:f>simulation!$L$39:$L$40</c:f>
              <c:numCache>
                <c:formatCode>General</c:formatCode>
                <c:ptCount val="2"/>
                <c:pt idx="0">
                  <c:v>0</c:v>
                </c:pt>
                <c:pt idx="1">
                  <c:v>4.8333333333333321</c:v>
                </c:pt>
              </c:numCache>
            </c:numRef>
          </c:yVal>
          <c:smooth val="0"/>
        </c:ser>
        <c:ser>
          <c:idx val="6"/>
          <c:order val="6"/>
          <c:tx>
            <c:v>total profit</c:v>
          </c:tx>
          <c:spPr>
            <a:ln w="38100">
              <a:solidFill>
                <a:srgbClr val="006600"/>
              </a:solidFill>
            </a:ln>
          </c:spPr>
          <c:marker>
            <c:symbol val="none"/>
          </c:marker>
          <c:dPt>
            <c:idx val="1"/>
            <c:marker>
              <c:symbol val="circle"/>
              <c:size val="6"/>
              <c:spPr>
                <a:solidFill>
                  <a:srgbClr val="CCFFCC">
                    <a:alpha val="49804"/>
                  </a:srgbClr>
                </a:solidFill>
                <a:ln w="19050">
                  <a:solidFill>
                    <a:srgbClr val="006600"/>
                  </a:solidFill>
                </a:ln>
              </c:spPr>
            </c:marker>
            <c:bubble3D val="0"/>
          </c:dPt>
          <c:dPt>
            <c:idx val="2"/>
            <c:marker>
              <c:symbol val="circle"/>
              <c:size val="6"/>
              <c:spPr>
                <a:solidFill>
                  <a:srgbClr val="CCFFCC">
                    <a:alpha val="50000"/>
                  </a:srgbClr>
                </a:solidFill>
                <a:ln w="19050">
                  <a:solidFill>
                    <a:srgbClr val="006600"/>
                  </a:solidFill>
                </a:ln>
              </c:spPr>
            </c:marker>
            <c:bubble3D val="0"/>
          </c:dPt>
          <c:dPt>
            <c:idx val="3"/>
            <c:marker>
              <c:symbol val="triangle"/>
              <c:size val="6"/>
              <c:spPr>
                <a:solidFill>
                  <a:srgbClr val="CCFFCC">
                    <a:alpha val="50000"/>
                  </a:srgbClr>
                </a:solidFill>
                <a:ln w="19050">
                  <a:solidFill>
                    <a:srgbClr val="006600"/>
                  </a:solidFill>
                </a:ln>
              </c:spPr>
            </c:marker>
            <c:bubble3D val="0"/>
          </c:dPt>
          <c:xVal>
            <c:numRef>
              <c:f>simulation!$K$44:$K$48</c:f>
              <c:numCache>
                <c:formatCode>0.0000</c:formatCode>
                <c:ptCount val="5"/>
                <c:pt idx="0" formatCode="General">
                  <c:v>0</c:v>
                </c:pt>
                <c:pt idx="1">
                  <c:v>2</c:v>
                </c:pt>
                <c:pt idx="2">
                  <c:v>3.36</c:v>
                </c:pt>
                <c:pt idx="3" formatCode="General">
                  <c:v>6.4615384615384635</c:v>
                </c:pt>
                <c:pt idx="4" formatCode="General">
                  <c:v>8</c:v>
                </c:pt>
              </c:numCache>
            </c:numRef>
          </c:xVal>
          <c:yVal>
            <c:numRef>
              <c:f>simulation!$L$44:$L$48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2.0399999999999991</c:v>
                </c:pt>
                <c:pt idx="3">
                  <c:v>9.9230769230769269</c:v>
                </c:pt>
                <c:pt idx="4">
                  <c:v>13.833333333333332</c:v>
                </c:pt>
              </c:numCache>
            </c:numRef>
          </c:yVal>
          <c:smooth val="0"/>
        </c:ser>
        <c:ser>
          <c:idx val="7"/>
          <c:order val="7"/>
          <c:tx>
            <c:v>export cutoff</c:v>
          </c:tx>
          <c:marker>
            <c:symbol val="none"/>
          </c:marker>
          <c:dPt>
            <c:idx val="1"/>
            <c:bubble3D val="0"/>
            <c:spPr>
              <a:ln w="12700">
                <a:solidFill>
                  <a:srgbClr val="0033CC"/>
                </a:solidFill>
                <a:prstDash val="sysDot"/>
              </a:ln>
            </c:spPr>
          </c:dPt>
          <c:xVal>
            <c:numRef>
              <c:f>simulation!$O$27:$O$28</c:f>
              <c:numCache>
                <c:formatCode>0.0000</c:formatCode>
                <c:ptCount val="2"/>
                <c:pt idx="0">
                  <c:v>3.36</c:v>
                </c:pt>
                <c:pt idx="1">
                  <c:v>3.36</c:v>
                </c:pt>
              </c:numCache>
            </c:numRef>
          </c:xVal>
          <c:yVal>
            <c:numRef>
              <c:f>simulation!$P$27:$P$28</c:f>
              <c:numCache>
                <c:formatCode>General</c:formatCode>
                <c:ptCount val="2"/>
                <c:pt idx="0">
                  <c:v>0</c:v>
                </c:pt>
                <c:pt idx="1">
                  <c:v>2.0399999999999991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94688"/>
        <c:axId val="75796480"/>
      </c:scatterChart>
      <c:valAx>
        <c:axId val="75794688"/>
        <c:scaling>
          <c:orientation val="minMax"/>
          <c:max val="8"/>
          <c:min val="0"/>
        </c:scaling>
        <c:delete val="0"/>
        <c:axPos val="b"/>
        <c:numFmt formatCode="General" sourceLinked="1"/>
        <c:majorTickMark val="out"/>
        <c:minorTickMark val="out"/>
        <c:tickLblPos val="nextTo"/>
        <c:crossAx val="75796480"/>
        <c:crosses val="autoZero"/>
        <c:crossBetween val="midCat"/>
        <c:majorUnit val="9"/>
        <c:minorUnit val="1"/>
      </c:valAx>
      <c:valAx>
        <c:axId val="75796480"/>
        <c:scaling>
          <c:orientation val="minMax"/>
          <c:max val="15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l-NL" b="0"/>
                  <a:t>firm profits       </a:t>
                </a:r>
              </a:p>
            </c:rich>
          </c:tx>
          <c:layout>
            <c:manualLayout>
              <c:xMode val="edge"/>
              <c:yMode val="edge"/>
              <c:x val="1.3633265167007498E-2"/>
              <c:y val="0.35267357533505278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out"/>
        <c:tickLblPos val="nextTo"/>
        <c:crossAx val="75794688"/>
        <c:crosses val="autoZero"/>
        <c:crossBetween val="midCat"/>
        <c:majorUnit val="24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49191933830372E-2"/>
          <c:y val="4.4387863837594348E-2"/>
          <c:w val="0.88914566660762495"/>
          <c:h val="0.91122427232481129"/>
        </c:manualLayout>
      </c:layout>
      <c:scatterChart>
        <c:scatterStyle val="lineMarker"/>
        <c:varyColors val="0"/>
        <c:ser>
          <c:idx val="0"/>
          <c:order val="0"/>
          <c:tx>
            <c:v>autarky 1</c:v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simulation!$K$27:$K$28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1.5</c:v>
                </c:pt>
              </c:numCache>
            </c:numRef>
          </c:xVal>
          <c:yVal>
            <c:numRef>
              <c:f>simulation!$L$27:$L$28</c:f>
              <c:numCache>
                <c:formatCode>General</c:formatCode>
                <c:ptCount val="2"/>
                <c:pt idx="0">
                  <c:v>-3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autarky 2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dPt>
            <c:idx val="0"/>
            <c:marker>
              <c:symbol val="square"/>
              <c:size val="6"/>
              <c:spPr>
                <a:solidFill>
                  <a:srgbClr val="FFCC99">
                    <a:alpha val="50196"/>
                  </a:srgbClr>
                </a:solidFill>
                <a:ln w="19050">
                  <a:solidFill>
                    <a:srgbClr val="FF0000"/>
                  </a:solidFill>
                </a:ln>
              </c:spPr>
            </c:marker>
            <c:bubble3D val="0"/>
          </c:dPt>
          <c:xVal>
            <c:numRef>
              <c:f>simulation!$K$29:$K$30</c:f>
              <c:numCache>
                <c:formatCode>General</c:formatCode>
                <c:ptCount val="2"/>
                <c:pt idx="0" formatCode="0.0000">
                  <c:v>1.5</c:v>
                </c:pt>
                <c:pt idx="1">
                  <c:v>8</c:v>
                </c:pt>
              </c:numCache>
            </c:numRef>
          </c:xVal>
          <c:yVal>
            <c:numRef>
              <c:f>simulation!$L$29:$L$30</c:f>
              <c:numCache>
                <c:formatCode>General</c:formatCode>
                <c:ptCount val="2"/>
                <c:pt idx="0">
                  <c:v>0</c:v>
                </c:pt>
                <c:pt idx="1">
                  <c:v>13</c:v>
                </c:pt>
              </c:numCache>
            </c:numRef>
          </c:yVal>
          <c:smooth val="0"/>
        </c:ser>
        <c:ser>
          <c:idx val="2"/>
          <c:order val="2"/>
          <c:tx>
            <c:v>trade 1</c:v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CCFFFF">
                    <a:alpha val="50000"/>
                  </a:srgbClr>
                </a:solidFill>
                <a:ln w="12700">
                  <a:solidFill>
                    <a:srgbClr val="0000FF"/>
                  </a:solidFill>
                </a:ln>
              </c:spPr>
            </c:marker>
            <c:bubble3D val="0"/>
          </c:dPt>
          <c:xVal>
            <c:numRef>
              <c:f>simulation!$K$32:$K$33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2</c:v>
                </c:pt>
              </c:numCache>
            </c:numRef>
          </c:xVal>
          <c:yVal>
            <c:numRef>
              <c:f>simulation!$L$32:$L$33</c:f>
              <c:numCache>
                <c:formatCode>General</c:formatCode>
                <c:ptCount val="2"/>
                <c:pt idx="0">
                  <c:v>-3</c:v>
                </c:pt>
                <c:pt idx="1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trade 2</c:v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simulation!$K$34:$K$35</c:f>
              <c:numCache>
                <c:formatCode>General</c:formatCode>
                <c:ptCount val="2"/>
                <c:pt idx="0" formatCode="0.0000">
                  <c:v>2</c:v>
                </c:pt>
                <c:pt idx="1">
                  <c:v>8</c:v>
                </c:pt>
              </c:numCache>
            </c:numRef>
          </c:xVal>
          <c:yVal>
            <c:numRef>
              <c:f>simulation!$L$34:$L$35</c:f>
              <c:numCache>
                <c:formatCode>General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yVal>
          <c:smooth val="0"/>
        </c:ser>
        <c:ser>
          <c:idx val="4"/>
          <c:order val="4"/>
          <c:tx>
            <c:v>export 1</c:v>
          </c:tx>
          <c:spPr>
            <a:ln w="25400">
              <a:solidFill>
                <a:srgbClr val="0066CC"/>
              </a:solidFill>
              <a:prstDash val="sysDash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CCFFFF">
                    <a:alpha val="50000"/>
                  </a:srgbClr>
                </a:solidFill>
                <a:ln w="12700">
                  <a:solidFill>
                    <a:srgbClr val="0033CC"/>
                  </a:solidFill>
                </a:ln>
              </c:spPr>
            </c:marker>
            <c:bubble3D val="0"/>
          </c:dPt>
          <c:xVal>
            <c:numRef>
              <c:f>simulation!$K$37:$K$38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3.36</c:v>
                </c:pt>
              </c:numCache>
            </c:numRef>
          </c:xVal>
          <c:yVal>
            <c:numRef>
              <c:f>simulation!$L$37:$L$38</c:f>
              <c:numCache>
                <c:formatCode>General</c:formatCode>
                <c:ptCount val="2"/>
                <c:pt idx="0">
                  <c:v>-3.5</c:v>
                </c:pt>
                <c:pt idx="1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export 2</c:v>
          </c:tx>
          <c:spPr>
            <a:ln w="25400">
              <a:solidFill>
                <a:srgbClr val="0066CC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6"/>
              <c:spPr>
                <a:solidFill>
                  <a:srgbClr val="CCFFFF">
                    <a:alpha val="50000"/>
                  </a:srgbClr>
                </a:solidFill>
                <a:ln w="19050">
                  <a:solidFill>
                    <a:srgbClr val="0033CC"/>
                  </a:solidFill>
                </a:ln>
              </c:spPr>
            </c:marker>
            <c:bubble3D val="0"/>
          </c:dPt>
          <c:xVal>
            <c:numRef>
              <c:f>simulation!$K$39:$K$40</c:f>
              <c:numCache>
                <c:formatCode>General</c:formatCode>
                <c:ptCount val="2"/>
                <c:pt idx="0" formatCode="0.0000">
                  <c:v>3.36</c:v>
                </c:pt>
                <c:pt idx="1">
                  <c:v>8</c:v>
                </c:pt>
              </c:numCache>
            </c:numRef>
          </c:xVal>
          <c:yVal>
            <c:numRef>
              <c:f>simulation!$L$39:$L$40</c:f>
              <c:numCache>
                <c:formatCode>General</c:formatCode>
                <c:ptCount val="2"/>
                <c:pt idx="0">
                  <c:v>0</c:v>
                </c:pt>
                <c:pt idx="1">
                  <c:v>4.8333333333333321</c:v>
                </c:pt>
              </c:numCache>
            </c:numRef>
          </c:yVal>
          <c:smooth val="0"/>
        </c:ser>
        <c:ser>
          <c:idx val="6"/>
          <c:order val="6"/>
          <c:tx>
            <c:v>total profit</c:v>
          </c:tx>
          <c:spPr>
            <a:ln w="38100">
              <a:solidFill>
                <a:srgbClr val="006600"/>
              </a:solidFill>
            </a:ln>
          </c:spPr>
          <c:marker>
            <c:symbol val="none"/>
          </c:marker>
          <c:dPt>
            <c:idx val="1"/>
            <c:marker>
              <c:symbol val="circle"/>
              <c:size val="6"/>
              <c:spPr>
                <a:solidFill>
                  <a:srgbClr val="CCFFCC">
                    <a:alpha val="49804"/>
                  </a:srgbClr>
                </a:solidFill>
                <a:ln w="19050">
                  <a:solidFill>
                    <a:srgbClr val="006600"/>
                  </a:solidFill>
                </a:ln>
              </c:spPr>
            </c:marker>
            <c:bubble3D val="0"/>
          </c:dPt>
          <c:dPt>
            <c:idx val="2"/>
            <c:marker>
              <c:symbol val="circle"/>
              <c:size val="6"/>
              <c:spPr>
                <a:solidFill>
                  <a:srgbClr val="CCFFCC">
                    <a:alpha val="50000"/>
                  </a:srgbClr>
                </a:solidFill>
                <a:ln w="19050">
                  <a:solidFill>
                    <a:srgbClr val="006600"/>
                  </a:solidFill>
                </a:ln>
              </c:spPr>
            </c:marker>
            <c:bubble3D val="0"/>
          </c:dPt>
          <c:dPt>
            <c:idx val="3"/>
            <c:marker>
              <c:symbol val="triangle"/>
              <c:size val="6"/>
              <c:spPr>
                <a:solidFill>
                  <a:srgbClr val="CCFFCC">
                    <a:alpha val="50000"/>
                  </a:srgbClr>
                </a:solidFill>
                <a:ln w="19050">
                  <a:solidFill>
                    <a:srgbClr val="006600"/>
                  </a:solidFill>
                </a:ln>
              </c:spPr>
            </c:marker>
            <c:bubble3D val="0"/>
          </c:dPt>
          <c:xVal>
            <c:numRef>
              <c:f>simulation!$K$44:$K$48</c:f>
              <c:numCache>
                <c:formatCode>0.0000</c:formatCode>
                <c:ptCount val="5"/>
                <c:pt idx="0" formatCode="General">
                  <c:v>0</c:v>
                </c:pt>
                <c:pt idx="1">
                  <c:v>2</c:v>
                </c:pt>
                <c:pt idx="2">
                  <c:v>3.36</c:v>
                </c:pt>
                <c:pt idx="3" formatCode="General">
                  <c:v>6.4615384615384635</c:v>
                </c:pt>
                <c:pt idx="4" formatCode="General">
                  <c:v>8</c:v>
                </c:pt>
              </c:numCache>
            </c:numRef>
          </c:xVal>
          <c:yVal>
            <c:numRef>
              <c:f>simulation!$L$44:$L$48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2.0399999999999991</c:v>
                </c:pt>
                <c:pt idx="3">
                  <c:v>9.9230769230769269</c:v>
                </c:pt>
                <c:pt idx="4">
                  <c:v>13.833333333333332</c:v>
                </c:pt>
              </c:numCache>
            </c:numRef>
          </c:yVal>
          <c:smooth val="0"/>
        </c:ser>
        <c:ser>
          <c:idx val="7"/>
          <c:order val="7"/>
          <c:tx>
            <c:v>export cutoff</c:v>
          </c:tx>
          <c:marker>
            <c:symbol val="none"/>
          </c:marker>
          <c:dPt>
            <c:idx val="1"/>
            <c:bubble3D val="0"/>
            <c:spPr>
              <a:ln w="12700">
                <a:solidFill>
                  <a:srgbClr val="0033CC"/>
                </a:solidFill>
                <a:prstDash val="sysDot"/>
              </a:ln>
            </c:spPr>
          </c:dPt>
          <c:xVal>
            <c:numRef>
              <c:f>simulation!$O$27:$O$28</c:f>
              <c:numCache>
                <c:formatCode>0.0000</c:formatCode>
                <c:ptCount val="2"/>
                <c:pt idx="0">
                  <c:v>3.36</c:v>
                </c:pt>
                <c:pt idx="1">
                  <c:v>3.36</c:v>
                </c:pt>
              </c:numCache>
            </c:numRef>
          </c:xVal>
          <c:yVal>
            <c:numRef>
              <c:f>simulation!$P$27:$P$28</c:f>
              <c:numCache>
                <c:formatCode>General</c:formatCode>
                <c:ptCount val="2"/>
                <c:pt idx="0">
                  <c:v>0</c:v>
                </c:pt>
                <c:pt idx="1">
                  <c:v>2.0399999999999991</c:v>
                </c:pt>
              </c:numCache>
            </c:numRef>
          </c:yVal>
          <c:smooth val="0"/>
        </c:ser>
        <c:ser>
          <c:idx val="8"/>
          <c:order val="8"/>
          <c:tx>
            <c:v>export profit 2</c:v>
          </c:tx>
          <c:spPr>
            <a:ln w="19050">
              <a:solidFill>
                <a:srgbClr val="996633"/>
              </a:solidFill>
            </a:ln>
          </c:spPr>
          <c:marker>
            <c:symbol val="none"/>
          </c:marker>
          <c:xVal>
            <c:numRef>
              <c:f>simulation!$A$6:$A$48</c:f>
              <c:numCache>
                <c:formatCode>0.00</c:formatCode>
                <c:ptCount val="43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1.67</c:v>
                </c:pt>
                <c:pt idx="10">
                  <c:v>1.8699999999999999</c:v>
                </c:pt>
                <c:pt idx="11">
                  <c:v>2.0699999999999998</c:v>
                </c:pt>
                <c:pt idx="12">
                  <c:v>2.27</c:v>
                </c:pt>
                <c:pt idx="13">
                  <c:v>2.4700000000000002</c:v>
                </c:pt>
                <c:pt idx="14">
                  <c:v>2.6700000000000004</c:v>
                </c:pt>
                <c:pt idx="15">
                  <c:v>2.8700000000000006</c:v>
                </c:pt>
                <c:pt idx="16">
                  <c:v>3.0700000000000007</c:v>
                </c:pt>
                <c:pt idx="17">
                  <c:v>3.2700000000000009</c:v>
                </c:pt>
                <c:pt idx="18">
                  <c:v>3.370000000000001</c:v>
                </c:pt>
                <c:pt idx="19">
                  <c:v>3.5700000000000012</c:v>
                </c:pt>
                <c:pt idx="20">
                  <c:v>3.7700000000000014</c:v>
                </c:pt>
                <c:pt idx="21">
                  <c:v>3.9700000000000015</c:v>
                </c:pt>
                <c:pt idx="22">
                  <c:v>4.1700000000000017</c:v>
                </c:pt>
                <c:pt idx="23">
                  <c:v>4.3700000000000019</c:v>
                </c:pt>
                <c:pt idx="24">
                  <c:v>4.5700000000000021</c:v>
                </c:pt>
                <c:pt idx="25">
                  <c:v>4.7700000000000022</c:v>
                </c:pt>
                <c:pt idx="26">
                  <c:v>4.9700000000000024</c:v>
                </c:pt>
                <c:pt idx="27">
                  <c:v>5.1700000000000026</c:v>
                </c:pt>
                <c:pt idx="28">
                  <c:v>5.3700000000000028</c:v>
                </c:pt>
                <c:pt idx="29">
                  <c:v>5.5700000000000029</c:v>
                </c:pt>
                <c:pt idx="30">
                  <c:v>5.7700000000000031</c:v>
                </c:pt>
                <c:pt idx="31">
                  <c:v>5.9700000000000033</c:v>
                </c:pt>
                <c:pt idx="32">
                  <c:v>6.1700000000000035</c:v>
                </c:pt>
                <c:pt idx="33">
                  <c:v>6.3700000000000037</c:v>
                </c:pt>
                <c:pt idx="34">
                  <c:v>6.5700000000000038</c:v>
                </c:pt>
                <c:pt idx="35">
                  <c:v>6.770000000000004</c:v>
                </c:pt>
                <c:pt idx="36">
                  <c:v>6.9700000000000042</c:v>
                </c:pt>
                <c:pt idx="37">
                  <c:v>7.1700000000000044</c:v>
                </c:pt>
                <c:pt idx="38">
                  <c:v>7.3700000000000045</c:v>
                </c:pt>
                <c:pt idx="39">
                  <c:v>7.5700000000000047</c:v>
                </c:pt>
                <c:pt idx="40">
                  <c:v>7.7700000000000049</c:v>
                </c:pt>
                <c:pt idx="41">
                  <c:v>7.9700000000000051</c:v>
                </c:pt>
                <c:pt idx="42">
                  <c:v>8.1700000000000053</c:v>
                </c:pt>
              </c:numCache>
            </c:numRef>
          </c:xVal>
          <c:yVal>
            <c:numRef>
              <c:f>simulation!$G$6:$G$48</c:f>
              <c:numCache>
                <c:formatCode>0.00</c:formatCode>
                <c:ptCount val="43"/>
                <c:pt idx="0">
                  <c:v>-3.5</c:v>
                </c:pt>
                <c:pt idx="1">
                  <c:v>-3.2916666666666665</c:v>
                </c:pt>
                <c:pt idx="2">
                  <c:v>-3.0833333333333335</c:v>
                </c:pt>
                <c:pt idx="3">
                  <c:v>-2.875</c:v>
                </c:pt>
                <c:pt idx="4">
                  <c:v>-2.666666666666667</c:v>
                </c:pt>
                <c:pt idx="5">
                  <c:v>-2.4583333333333335</c:v>
                </c:pt>
                <c:pt idx="6">
                  <c:v>-2.25</c:v>
                </c:pt>
                <c:pt idx="7">
                  <c:v>-2.041666666666667</c:v>
                </c:pt>
                <c:pt idx="8">
                  <c:v>-1.8333333333333337</c:v>
                </c:pt>
                <c:pt idx="9">
                  <c:v>-1.760416666666667</c:v>
                </c:pt>
                <c:pt idx="10">
                  <c:v>-1.5520833333333337</c:v>
                </c:pt>
                <c:pt idx="11">
                  <c:v>-1.3437500000000004</c:v>
                </c:pt>
                <c:pt idx="12">
                  <c:v>-1.135416666666667</c:v>
                </c:pt>
                <c:pt idx="13">
                  <c:v>-0.92708333333333348</c:v>
                </c:pt>
                <c:pt idx="14">
                  <c:v>-0.71875</c:v>
                </c:pt>
                <c:pt idx="15">
                  <c:v>-0.51041666666666652</c:v>
                </c:pt>
                <c:pt idx="16">
                  <c:v>-0.30208333333333304</c:v>
                </c:pt>
                <c:pt idx="17">
                  <c:v>-9.3749999999999556E-2</c:v>
                </c:pt>
                <c:pt idx="18">
                  <c:v>1.0416666666667407E-2</c:v>
                </c:pt>
                <c:pt idx="19">
                  <c:v>0.21875000000000089</c:v>
                </c:pt>
                <c:pt idx="20">
                  <c:v>0.42708333333333437</c:v>
                </c:pt>
                <c:pt idx="21">
                  <c:v>0.63541666666666785</c:v>
                </c:pt>
                <c:pt idx="22">
                  <c:v>0.84375000000000089</c:v>
                </c:pt>
                <c:pt idx="23">
                  <c:v>1.0520833333333348</c:v>
                </c:pt>
                <c:pt idx="24">
                  <c:v>1.2604166666666679</c:v>
                </c:pt>
                <c:pt idx="25">
                  <c:v>1.4687500000000018</c:v>
                </c:pt>
                <c:pt idx="26">
                  <c:v>1.6770833333333348</c:v>
                </c:pt>
                <c:pt idx="27">
                  <c:v>1.8854166666666687</c:v>
                </c:pt>
                <c:pt idx="28">
                  <c:v>2.0937500000000018</c:v>
                </c:pt>
                <c:pt idx="29">
                  <c:v>2.3020833333333357</c:v>
                </c:pt>
                <c:pt idx="30">
                  <c:v>2.5104166666666687</c:v>
                </c:pt>
                <c:pt idx="31">
                  <c:v>2.7187500000000027</c:v>
                </c:pt>
                <c:pt idx="32">
                  <c:v>2.9270833333333357</c:v>
                </c:pt>
                <c:pt idx="33">
                  <c:v>3.1354166666666696</c:v>
                </c:pt>
                <c:pt idx="34">
                  <c:v>3.3437500000000027</c:v>
                </c:pt>
                <c:pt idx="35">
                  <c:v>3.5520833333333366</c:v>
                </c:pt>
                <c:pt idx="36">
                  <c:v>3.7604166666666696</c:v>
                </c:pt>
                <c:pt idx="37">
                  <c:v>3.9687500000000036</c:v>
                </c:pt>
                <c:pt idx="38">
                  <c:v>4.1770833333333366</c:v>
                </c:pt>
                <c:pt idx="39">
                  <c:v>4.3854166666666705</c:v>
                </c:pt>
                <c:pt idx="40">
                  <c:v>4.5937500000000036</c:v>
                </c:pt>
                <c:pt idx="41">
                  <c:v>4.8020833333333375</c:v>
                </c:pt>
                <c:pt idx="42">
                  <c:v>5.0104166666666714</c:v>
                </c:pt>
              </c:numCache>
            </c:numRef>
          </c:yVal>
          <c:smooth val="0"/>
        </c:ser>
        <c:ser>
          <c:idx val="9"/>
          <c:order val="9"/>
          <c:tx>
            <c:v>total profit 2</c:v>
          </c:tx>
          <c:spPr>
            <a:ln w="19050">
              <a:solidFill>
                <a:srgbClr val="996633"/>
              </a:solidFill>
            </a:ln>
          </c:spPr>
          <c:marker>
            <c:symbol val="none"/>
          </c:marker>
          <c:xVal>
            <c:numRef>
              <c:f>simulation!$A$6:$A$48</c:f>
              <c:numCache>
                <c:formatCode>0.00</c:formatCode>
                <c:ptCount val="43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1.67</c:v>
                </c:pt>
                <c:pt idx="10">
                  <c:v>1.8699999999999999</c:v>
                </c:pt>
                <c:pt idx="11">
                  <c:v>2.0699999999999998</c:v>
                </c:pt>
                <c:pt idx="12">
                  <c:v>2.27</c:v>
                </c:pt>
                <c:pt idx="13">
                  <c:v>2.4700000000000002</c:v>
                </c:pt>
                <c:pt idx="14">
                  <c:v>2.6700000000000004</c:v>
                </c:pt>
                <c:pt idx="15">
                  <c:v>2.8700000000000006</c:v>
                </c:pt>
                <c:pt idx="16">
                  <c:v>3.0700000000000007</c:v>
                </c:pt>
                <c:pt idx="17">
                  <c:v>3.2700000000000009</c:v>
                </c:pt>
                <c:pt idx="18">
                  <c:v>3.370000000000001</c:v>
                </c:pt>
                <c:pt idx="19">
                  <c:v>3.5700000000000012</c:v>
                </c:pt>
                <c:pt idx="20">
                  <c:v>3.7700000000000014</c:v>
                </c:pt>
                <c:pt idx="21">
                  <c:v>3.9700000000000015</c:v>
                </c:pt>
                <c:pt idx="22">
                  <c:v>4.1700000000000017</c:v>
                </c:pt>
                <c:pt idx="23">
                  <c:v>4.3700000000000019</c:v>
                </c:pt>
                <c:pt idx="24">
                  <c:v>4.5700000000000021</c:v>
                </c:pt>
                <c:pt idx="25">
                  <c:v>4.7700000000000022</c:v>
                </c:pt>
                <c:pt idx="26">
                  <c:v>4.9700000000000024</c:v>
                </c:pt>
                <c:pt idx="27">
                  <c:v>5.1700000000000026</c:v>
                </c:pt>
                <c:pt idx="28">
                  <c:v>5.3700000000000028</c:v>
                </c:pt>
                <c:pt idx="29">
                  <c:v>5.5700000000000029</c:v>
                </c:pt>
                <c:pt idx="30">
                  <c:v>5.7700000000000031</c:v>
                </c:pt>
                <c:pt idx="31">
                  <c:v>5.9700000000000033</c:v>
                </c:pt>
                <c:pt idx="32">
                  <c:v>6.1700000000000035</c:v>
                </c:pt>
                <c:pt idx="33">
                  <c:v>6.3700000000000037</c:v>
                </c:pt>
                <c:pt idx="34">
                  <c:v>6.5700000000000038</c:v>
                </c:pt>
                <c:pt idx="35">
                  <c:v>6.770000000000004</c:v>
                </c:pt>
                <c:pt idx="36">
                  <c:v>6.9700000000000042</c:v>
                </c:pt>
                <c:pt idx="37">
                  <c:v>7.1700000000000044</c:v>
                </c:pt>
                <c:pt idx="38">
                  <c:v>7.3700000000000045</c:v>
                </c:pt>
                <c:pt idx="39">
                  <c:v>7.5700000000000047</c:v>
                </c:pt>
                <c:pt idx="40">
                  <c:v>7.7700000000000049</c:v>
                </c:pt>
                <c:pt idx="41">
                  <c:v>7.9700000000000051</c:v>
                </c:pt>
                <c:pt idx="42">
                  <c:v>8.1700000000000053</c:v>
                </c:pt>
              </c:numCache>
            </c:numRef>
          </c:xVal>
          <c:yVal>
            <c:numRef>
              <c:f>simulation!$H$6:$H$48</c:f>
              <c:numCache>
                <c:formatCode>0.00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0.10499999999999954</c:v>
                </c:pt>
                <c:pt idx="12">
                  <c:v>0.40500000000000025</c:v>
                </c:pt>
                <c:pt idx="13">
                  <c:v>0.70500000000000007</c:v>
                </c:pt>
                <c:pt idx="14">
                  <c:v>1.0050000000000008</c:v>
                </c:pt>
                <c:pt idx="15">
                  <c:v>1.3050000000000006</c:v>
                </c:pt>
                <c:pt idx="16">
                  <c:v>1.6050000000000013</c:v>
                </c:pt>
                <c:pt idx="17">
                  <c:v>1.9050000000000011</c:v>
                </c:pt>
                <c:pt idx="18">
                  <c:v>2.0654166666666689</c:v>
                </c:pt>
                <c:pt idx="19">
                  <c:v>2.5737500000000031</c:v>
                </c:pt>
                <c:pt idx="20">
                  <c:v>3.0820833333333364</c:v>
                </c:pt>
                <c:pt idx="21">
                  <c:v>3.5904166666666697</c:v>
                </c:pt>
                <c:pt idx="22">
                  <c:v>4.0987500000000034</c:v>
                </c:pt>
                <c:pt idx="23">
                  <c:v>4.6070833333333381</c:v>
                </c:pt>
                <c:pt idx="24">
                  <c:v>5.1154166666666709</c:v>
                </c:pt>
                <c:pt idx="25">
                  <c:v>5.6237500000000047</c:v>
                </c:pt>
                <c:pt idx="26">
                  <c:v>6.1320833333333384</c:v>
                </c:pt>
                <c:pt idx="27">
                  <c:v>6.6404166666666731</c:v>
                </c:pt>
                <c:pt idx="28">
                  <c:v>7.148750000000005</c:v>
                </c:pt>
                <c:pt idx="29">
                  <c:v>7.6570833333333397</c:v>
                </c:pt>
                <c:pt idx="30">
                  <c:v>8.1654166666666725</c:v>
                </c:pt>
                <c:pt idx="31">
                  <c:v>8.673750000000009</c:v>
                </c:pt>
                <c:pt idx="32">
                  <c:v>9.1820833333333418</c:v>
                </c:pt>
                <c:pt idx="33">
                  <c:v>9.6904166666666747</c:v>
                </c:pt>
                <c:pt idx="34">
                  <c:v>10.198750000000008</c:v>
                </c:pt>
                <c:pt idx="35">
                  <c:v>10.707083333333344</c:v>
                </c:pt>
                <c:pt idx="36">
                  <c:v>11.215416666666675</c:v>
                </c:pt>
                <c:pt idx="37">
                  <c:v>11.72375000000001</c:v>
                </c:pt>
                <c:pt idx="38">
                  <c:v>12.232083333333343</c:v>
                </c:pt>
                <c:pt idx="39">
                  <c:v>12.740416666666679</c:v>
                </c:pt>
                <c:pt idx="40">
                  <c:v>13.248750000000012</c:v>
                </c:pt>
                <c:pt idx="41">
                  <c:v>13.757083333333345</c:v>
                </c:pt>
                <c:pt idx="42">
                  <c:v>14.265416666666679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16960"/>
        <c:axId val="127018496"/>
      </c:scatterChart>
      <c:valAx>
        <c:axId val="127016960"/>
        <c:scaling>
          <c:orientation val="minMax"/>
          <c:max val="8"/>
          <c:min val="0"/>
        </c:scaling>
        <c:delete val="0"/>
        <c:axPos val="b"/>
        <c:numFmt formatCode="General" sourceLinked="1"/>
        <c:majorTickMark val="out"/>
        <c:minorTickMark val="out"/>
        <c:tickLblPos val="nextTo"/>
        <c:crossAx val="127018496"/>
        <c:crosses val="autoZero"/>
        <c:crossBetween val="midCat"/>
        <c:majorUnit val="9"/>
        <c:minorUnit val="1"/>
      </c:valAx>
      <c:valAx>
        <c:axId val="127018496"/>
        <c:scaling>
          <c:orientation val="minMax"/>
          <c:max val="15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l-NL" b="0"/>
                  <a:t>firm profits       </a:t>
                </a:r>
              </a:p>
            </c:rich>
          </c:tx>
          <c:layout>
            <c:manualLayout>
              <c:xMode val="edge"/>
              <c:yMode val="edge"/>
              <c:x val="1.3633265167007498E-2"/>
              <c:y val="0.35267357533505278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out"/>
        <c:tickLblPos val="nextTo"/>
        <c:crossAx val="127016960"/>
        <c:crosses val="autoZero"/>
        <c:crossBetween val="midCat"/>
        <c:majorUnit val="24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49191933830372E-2"/>
          <c:y val="4.4387863837594348E-2"/>
          <c:w val="0.88914566660762495"/>
          <c:h val="0.91122427232481129"/>
        </c:manualLayout>
      </c:layout>
      <c:scatterChart>
        <c:scatterStyle val="lineMarker"/>
        <c:varyColors val="0"/>
        <c:ser>
          <c:idx val="0"/>
          <c:order val="0"/>
          <c:tx>
            <c:v>autarky 1</c:v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simulation!$K$27:$K$28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1.5</c:v>
                </c:pt>
              </c:numCache>
            </c:numRef>
          </c:xVal>
          <c:yVal>
            <c:numRef>
              <c:f>simulation!$L$27:$L$28</c:f>
              <c:numCache>
                <c:formatCode>General</c:formatCode>
                <c:ptCount val="2"/>
                <c:pt idx="0">
                  <c:v>-3</c:v>
                </c:pt>
                <c:pt idx="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autarky 2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dPt>
            <c:idx val="0"/>
            <c:marker>
              <c:symbol val="square"/>
              <c:size val="6"/>
              <c:spPr>
                <a:solidFill>
                  <a:srgbClr val="FFCC99">
                    <a:alpha val="50196"/>
                  </a:srgbClr>
                </a:solidFill>
                <a:ln w="19050">
                  <a:solidFill>
                    <a:srgbClr val="FF0000"/>
                  </a:solidFill>
                </a:ln>
              </c:spPr>
            </c:marker>
            <c:bubble3D val="0"/>
          </c:dPt>
          <c:xVal>
            <c:numRef>
              <c:f>simulation!$K$29:$K$30</c:f>
              <c:numCache>
                <c:formatCode>General</c:formatCode>
                <c:ptCount val="2"/>
                <c:pt idx="0" formatCode="0.0000">
                  <c:v>1.5</c:v>
                </c:pt>
                <c:pt idx="1">
                  <c:v>8</c:v>
                </c:pt>
              </c:numCache>
            </c:numRef>
          </c:xVal>
          <c:yVal>
            <c:numRef>
              <c:f>simulation!$L$29:$L$30</c:f>
              <c:numCache>
                <c:formatCode>General</c:formatCode>
                <c:ptCount val="2"/>
                <c:pt idx="0">
                  <c:v>0</c:v>
                </c:pt>
                <c:pt idx="1">
                  <c:v>13</c:v>
                </c:pt>
              </c:numCache>
            </c:numRef>
          </c:yVal>
          <c:smooth val="0"/>
        </c:ser>
        <c:ser>
          <c:idx val="2"/>
          <c:order val="2"/>
          <c:tx>
            <c:v>trade 1</c:v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CCFFFF">
                    <a:alpha val="50000"/>
                  </a:srgbClr>
                </a:solidFill>
                <a:ln w="12700">
                  <a:solidFill>
                    <a:srgbClr val="0000FF"/>
                  </a:solidFill>
                </a:ln>
              </c:spPr>
            </c:marker>
            <c:bubble3D val="0"/>
          </c:dPt>
          <c:xVal>
            <c:numRef>
              <c:f>simulation!$K$32:$K$33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2</c:v>
                </c:pt>
              </c:numCache>
            </c:numRef>
          </c:xVal>
          <c:yVal>
            <c:numRef>
              <c:f>simulation!$L$32:$L$33</c:f>
              <c:numCache>
                <c:formatCode>General</c:formatCode>
                <c:ptCount val="2"/>
                <c:pt idx="0">
                  <c:v>-3</c:v>
                </c:pt>
                <c:pt idx="1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trade 2</c:v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simulation!$K$34:$K$35</c:f>
              <c:numCache>
                <c:formatCode>General</c:formatCode>
                <c:ptCount val="2"/>
                <c:pt idx="0" formatCode="0.0000">
                  <c:v>2</c:v>
                </c:pt>
                <c:pt idx="1">
                  <c:v>8</c:v>
                </c:pt>
              </c:numCache>
            </c:numRef>
          </c:xVal>
          <c:yVal>
            <c:numRef>
              <c:f>simulation!$L$34:$L$35</c:f>
              <c:numCache>
                <c:formatCode>General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yVal>
          <c:smooth val="0"/>
        </c:ser>
        <c:ser>
          <c:idx val="4"/>
          <c:order val="4"/>
          <c:tx>
            <c:v>export 1</c:v>
          </c:tx>
          <c:spPr>
            <a:ln w="25400">
              <a:solidFill>
                <a:srgbClr val="0066CC"/>
              </a:solidFill>
              <a:prstDash val="sysDash"/>
            </a:ln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rgbClr val="CCFFFF">
                    <a:alpha val="50000"/>
                  </a:srgbClr>
                </a:solidFill>
                <a:ln w="12700">
                  <a:solidFill>
                    <a:srgbClr val="0033CC"/>
                  </a:solidFill>
                </a:ln>
              </c:spPr>
            </c:marker>
            <c:bubble3D val="0"/>
          </c:dPt>
          <c:xVal>
            <c:numRef>
              <c:f>simulation!$K$37:$K$38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3.36</c:v>
                </c:pt>
              </c:numCache>
            </c:numRef>
          </c:xVal>
          <c:yVal>
            <c:numRef>
              <c:f>simulation!$L$37:$L$38</c:f>
              <c:numCache>
                <c:formatCode>General</c:formatCode>
                <c:ptCount val="2"/>
                <c:pt idx="0">
                  <c:v>-3.5</c:v>
                </c:pt>
                <c:pt idx="1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export 2</c:v>
          </c:tx>
          <c:spPr>
            <a:ln w="25400">
              <a:solidFill>
                <a:srgbClr val="0066CC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6"/>
              <c:spPr>
                <a:solidFill>
                  <a:srgbClr val="CCFFFF">
                    <a:alpha val="50000"/>
                  </a:srgbClr>
                </a:solidFill>
                <a:ln w="19050">
                  <a:solidFill>
                    <a:srgbClr val="0033CC"/>
                  </a:solidFill>
                </a:ln>
              </c:spPr>
            </c:marker>
            <c:bubble3D val="0"/>
          </c:dPt>
          <c:xVal>
            <c:numRef>
              <c:f>simulation!$K$39:$K$40</c:f>
              <c:numCache>
                <c:formatCode>General</c:formatCode>
                <c:ptCount val="2"/>
                <c:pt idx="0" formatCode="0.0000">
                  <c:v>3.36</c:v>
                </c:pt>
                <c:pt idx="1">
                  <c:v>8</c:v>
                </c:pt>
              </c:numCache>
            </c:numRef>
          </c:xVal>
          <c:yVal>
            <c:numRef>
              <c:f>simulation!$L$39:$L$40</c:f>
              <c:numCache>
                <c:formatCode>General</c:formatCode>
                <c:ptCount val="2"/>
                <c:pt idx="0">
                  <c:v>0</c:v>
                </c:pt>
                <c:pt idx="1">
                  <c:v>4.8333333333333321</c:v>
                </c:pt>
              </c:numCache>
            </c:numRef>
          </c:yVal>
          <c:smooth val="0"/>
        </c:ser>
        <c:ser>
          <c:idx val="6"/>
          <c:order val="6"/>
          <c:tx>
            <c:v>total profit</c:v>
          </c:tx>
          <c:spPr>
            <a:ln w="38100">
              <a:solidFill>
                <a:srgbClr val="006600"/>
              </a:solidFill>
            </a:ln>
          </c:spPr>
          <c:marker>
            <c:symbol val="none"/>
          </c:marker>
          <c:dPt>
            <c:idx val="1"/>
            <c:marker>
              <c:symbol val="circle"/>
              <c:size val="6"/>
              <c:spPr>
                <a:solidFill>
                  <a:srgbClr val="CCFFCC">
                    <a:alpha val="49804"/>
                  </a:srgbClr>
                </a:solidFill>
                <a:ln w="19050">
                  <a:solidFill>
                    <a:srgbClr val="006600"/>
                  </a:solidFill>
                </a:ln>
              </c:spPr>
            </c:marker>
            <c:bubble3D val="0"/>
          </c:dPt>
          <c:dPt>
            <c:idx val="2"/>
            <c:marker>
              <c:symbol val="circle"/>
              <c:size val="6"/>
              <c:spPr>
                <a:solidFill>
                  <a:srgbClr val="CCFFCC">
                    <a:alpha val="50000"/>
                  </a:srgbClr>
                </a:solidFill>
                <a:ln w="19050">
                  <a:solidFill>
                    <a:srgbClr val="006600"/>
                  </a:solidFill>
                </a:ln>
              </c:spPr>
            </c:marker>
            <c:bubble3D val="0"/>
          </c:dPt>
          <c:dPt>
            <c:idx val="3"/>
            <c:marker>
              <c:symbol val="triangle"/>
              <c:size val="6"/>
              <c:spPr>
                <a:solidFill>
                  <a:srgbClr val="CCFFCC">
                    <a:alpha val="50000"/>
                  </a:srgbClr>
                </a:solidFill>
                <a:ln w="19050">
                  <a:solidFill>
                    <a:srgbClr val="006600"/>
                  </a:solidFill>
                </a:ln>
              </c:spPr>
            </c:marker>
            <c:bubble3D val="0"/>
          </c:dPt>
          <c:xVal>
            <c:numRef>
              <c:f>simulation!$K$44:$K$48</c:f>
              <c:numCache>
                <c:formatCode>0.0000</c:formatCode>
                <c:ptCount val="5"/>
                <c:pt idx="0" formatCode="General">
                  <c:v>0</c:v>
                </c:pt>
                <c:pt idx="1">
                  <c:v>2</c:v>
                </c:pt>
                <c:pt idx="2">
                  <c:v>3.36</c:v>
                </c:pt>
                <c:pt idx="3" formatCode="General">
                  <c:v>6.4615384615384635</c:v>
                </c:pt>
                <c:pt idx="4" formatCode="General">
                  <c:v>8</c:v>
                </c:pt>
              </c:numCache>
            </c:numRef>
          </c:xVal>
          <c:yVal>
            <c:numRef>
              <c:f>simulation!$L$44:$L$48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2.0399999999999991</c:v>
                </c:pt>
                <c:pt idx="3">
                  <c:v>9.9230769230769269</c:v>
                </c:pt>
                <c:pt idx="4">
                  <c:v>13.833333333333332</c:v>
                </c:pt>
              </c:numCache>
            </c:numRef>
          </c:yVal>
          <c:smooth val="0"/>
        </c:ser>
        <c:ser>
          <c:idx val="7"/>
          <c:order val="7"/>
          <c:tx>
            <c:v>export cutoff</c:v>
          </c:tx>
          <c:marker>
            <c:symbol val="none"/>
          </c:marker>
          <c:dPt>
            <c:idx val="1"/>
            <c:bubble3D val="0"/>
            <c:spPr>
              <a:ln w="12700">
                <a:solidFill>
                  <a:srgbClr val="0033CC"/>
                </a:solidFill>
                <a:prstDash val="sysDot"/>
              </a:ln>
            </c:spPr>
          </c:dPt>
          <c:xVal>
            <c:numRef>
              <c:f>simulation!$O$27:$O$28</c:f>
              <c:numCache>
                <c:formatCode>0.0000</c:formatCode>
                <c:ptCount val="2"/>
                <c:pt idx="0">
                  <c:v>3.36</c:v>
                </c:pt>
                <c:pt idx="1">
                  <c:v>3.36</c:v>
                </c:pt>
              </c:numCache>
            </c:numRef>
          </c:xVal>
          <c:yVal>
            <c:numRef>
              <c:f>simulation!$P$27:$P$28</c:f>
              <c:numCache>
                <c:formatCode>General</c:formatCode>
                <c:ptCount val="2"/>
                <c:pt idx="0">
                  <c:v>0</c:v>
                </c:pt>
                <c:pt idx="1">
                  <c:v>2.0399999999999991</c:v>
                </c:pt>
              </c:numCache>
            </c:numRef>
          </c:yVal>
          <c:smooth val="0"/>
        </c:ser>
        <c:ser>
          <c:idx val="8"/>
          <c:order val="8"/>
          <c:tx>
            <c:v>export profit 2</c:v>
          </c:tx>
          <c:spPr>
            <a:ln w="19050">
              <a:solidFill>
                <a:srgbClr val="996633"/>
              </a:solidFill>
            </a:ln>
          </c:spPr>
          <c:marker>
            <c:symbol val="none"/>
          </c:marker>
          <c:xVal>
            <c:numRef>
              <c:f>simulation!$A$6:$A$48</c:f>
              <c:numCache>
                <c:formatCode>0.00</c:formatCode>
                <c:ptCount val="43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1.67</c:v>
                </c:pt>
                <c:pt idx="10">
                  <c:v>1.8699999999999999</c:v>
                </c:pt>
                <c:pt idx="11">
                  <c:v>2.0699999999999998</c:v>
                </c:pt>
                <c:pt idx="12">
                  <c:v>2.27</c:v>
                </c:pt>
                <c:pt idx="13">
                  <c:v>2.4700000000000002</c:v>
                </c:pt>
                <c:pt idx="14">
                  <c:v>2.6700000000000004</c:v>
                </c:pt>
                <c:pt idx="15">
                  <c:v>2.8700000000000006</c:v>
                </c:pt>
                <c:pt idx="16">
                  <c:v>3.0700000000000007</c:v>
                </c:pt>
                <c:pt idx="17">
                  <c:v>3.2700000000000009</c:v>
                </c:pt>
                <c:pt idx="18">
                  <c:v>3.370000000000001</c:v>
                </c:pt>
                <c:pt idx="19">
                  <c:v>3.5700000000000012</c:v>
                </c:pt>
                <c:pt idx="20">
                  <c:v>3.7700000000000014</c:v>
                </c:pt>
                <c:pt idx="21">
                  <c:v>3.9700000000000015</c:v>
                </c:pt>
                <c:pt idx="22">
                  <c:v>4.1700000000000017</c:v>
                </c:pt>
                <c:pt idx="23">
                  <c:v>4.3700000000000019</c:v>
                </c:pt>
                <c:pt idx="24">
                  <c:v>4.5700000000000021</c:v>
                </c:pt>
                <c:pt idx="25">
                  <c:v>4.7700000000000022</c:v>
                </c:pt>
                <c:pt idx="26">
                  <c:v>4.9700000000000024</c:v>
                </c:pt>
                <c:pt idx="27">
                  <c:v>5.1700000000000026</c:v>
                </c:pt>
                <c:pt idx="28">
                  <c:v>5.3700000000000028</c:v>
                </c:pt>
                <c:pt idx="29">
                  <c:v>5.5700000000000029</c:v>
                </c:pt>
                <c:pt idx="30">
                  <c:v>5.7700000000000031</c:v>
                </c:pt>
                <c:pt idx="31">
                  <c:v>5.9700000000000033</c:v>
                </c:pt>
                <c:pt idx="32">
                  <c:v>6.1700000000000035</c:v>
                </c:pt>
                <c:pt idx="33">
                  <c:v>6.3700000000000037</c:v>
                </c:pt>
                <c:pt idx="34">
                  <c:v>6.5700000000000038</c:v>
                </c:pt>
                <c:pt idx="35">
                  <c:v>6.770000000000004</c:v>
                </c:pt>
                <c:pt idx="36">
                  <c:v>6.9700000000000042</c:v>
                </c:pt>
                <c:pt idx="37">
                  <c:v>7.1700000000000044</c:v>
                </c:pt>
                <c:pt idx="38">
                  <c:v>7.3700000000000045</c:v>
                </c:pt>
                <c:pt idx="39">
                  <c:v>7.5700000000000047</c:v>
                </c:pt>
                <c:pt idx="40">
                  <c:v>7.7700000000000049</c:v>
                </c:pt>
                <c:pt idx="41">
                  <c:v>7.9700000000000051</c:v>
                </c:pt>
                <c:pt idx="42">
                  <c:v>8.1700000000000053</c:v>
                </c:pt>
              </c:numCache>
            </c:numRef>
          </c:xVal>
          <c:yVal>
            <c:numRef>
              <c:f>simulation!$G$6:$G$48</c:f>
              <c:numCache>
                <c:formatCode>0.00</c:formatCode>
                <c:ptCount val="43"/>
                <c:pt idx="0">
                  <c:v>-3.5</c:v>
                </c:pt>
                <c:pt idx="1">
                  <c:v>-3.2916666666666665</c:v>
                </c:pt>
                <c:pt idx="2">
                  <c:v>-3.0833333333333335</c:v>
                </c:pt>
                <c:pt idx="3">
                  <c:v>-2.875</c:v>
                </c:pt>
                <c:pt idx="4">
                  <c:v>-2.666666666666667</c:v>
                </c:pt>
                <c:pt idx="5">
                  <c:v>-2.4583333333333335</c:v>
                </c:pt>
                <c:pt idx="6">
                  <c:v>-2.25</c:v>
                </c:pt>
                <c:pt idx="7">
                  <c:v>-2.041666666666667</c:v>
                </c:pt>
                <c:pt idx="8">
                  <c:v>-1.8333333333333337</c:v>
                </c:pt>
                <c:pt idx="9">
                  <c:v>-1.760416666666667</c:v>
                </c:pt>
                <c:pt idx="10">
                  <c:v>-1.5520833333333337</c:v>
                </c:pt>
                <c:pt idx="11">
                  <c:v>-1.3437500000000004</c:v>
                </c:pt>
                <c:pt idx="12">
                  <c:v>-1.135416666666667</c:v>
                </c:pt>
                <c:pt idx="13">
                  <c:v>-0.92708333333333348</c:v>
                </c:pt>
                <c:pt idx="14">
                  <c:v>-0.71875</c:v>
                </c:pt>
                <c:pt idx="15">
                  <c:v>-0.51041666666666652</c:v>
                </c:pt>
                <c:pt idx="16">
                  <c:v>-0.30208333333333304</c:v>
                </c:pt>
                <c:pt idx="17">
                  <c:v>-9.3749999999999556E-2</c:v>
                </c:pt>
                <c:pt idx="18">
                  <c:v>1.0416666666667407E-2</c:v>
                </c:pt>
                <c:pt idx="19">
                  <c:v>0.21875000000000089</c:v>
                </c:pt>
                <c:pt idx="20">
                  <c:v>0.42708333333333437</c:v>
                </c:pt>
                <c:pt idx="21">
                  <c:v>0.63541666666666785</c:v>
                </c:pt>
                <c:pt idx="22">
                  <c:v>0.84375000000000089</c:v>
                </c:pt>
                <c:pt idx="23">
                  <c:v>1.0520833333333348</c:v>
                </c:pt>
                <c:pt idx="24">
                  <c:v>1.2604166666666679</c:v>
                </c:pt>
                <c:pt idx="25">
                  <c:v>1.4687500000000018</c:v>
                </c:pt>
                <c:pt idx="26">
                  <c:v>1.6770833333333348</c:v>
                </c:pt>
                <c:pt idx="27">
                  <c:v>1.8854166666666687</c:v>
                </c:pt>
                <c:pt idx="28">
                  <c:v>2.0937500000000018</c:v>
                </c:pt>
                <c:pt idx="29">
                  <c:v>2.3020833333333357</c:v>
                </c:pt>
                <c:pt idx="30">
                  <c:v>2.5104166666666687</c:v>
                </c:pt>
                <c:pt idx="31">
                  <c:v>2.7187500000000027</c:v>
                </c:pt>
                <c:pt idx="32">
                  <c:v>2.9270833333333357</c:v>
                </c:pt>
                <c:pt idx="33">
                  <c:v>3.1354166666666696</c:v>
                </c:pt>
                <c:pt idx="34">
                  <c:v>3.3437500000000027</c:v>
                </c:pt>
                <c:pt idx="35">
                  <c:v>3.5520833333333366</c:v>
                </c:pt>
                <c:pt idx="36">
                  <c:v>3.7604166666666696</c:v>
                </c:pt>
                <c:pt idx="37">
                  <c:v>3.9687500000000036</c:v>
                </c:pt>
                <c:pt idx="38">
                  <c:v>4.1770833333333366</c:v>
                </c:pt>
                <c:pt idx="39">
                  <c:v>4.3854166666666705</c:v>
                </c:pt>
                <c:pt idx="40">
                  <c:v>4.5937500000000036</c:v>
                </c:pt>
                <c:pt idx="41">
                  <c:v>4.8020833333333375</c:v>
                </c:pt>
                <c:pt idx="42">
                  <c:v>5.0104166666666714</c:v>
                </c:pt>
              </c:numCache>
            </c:numRef>
          </c:yVal>
          <c:smooth val="0"/>
        </c:ser>
        <c:ser>
          <c:idx val="9"/>
          <c:order val="9"/>
          <c:tx>
            <c:v>total profit 2</c:v>
          </c:tx>
          <c:spPr>
            <a:ln w="19050">
              <a:solidFill>
                <a:srgbClr val="996633"/>
              </a:solidFill>
            </a:ln>
          </c:spPr>
          <c:marker>
            <c:symbol val="none"/>
          </c:marker>
          <c:xVal>
            <c:numRef>
              <c:f>simulation!$A$6:$A$48</c:f>
              <c:numCache>
                <c:formatCode>0.00</c:formatCode>
                <c:ptCount val="43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1.67</c:v>
                </c:pt>
                <c:pt idx="10">
                  <c:v>1.8699999999999999</c:v>
                </c:pt>
                <c:pt idx="11">
                  <c:v>2.0699999999999998</c:v>
                </c:pt>
                <c:pt idx="12">
                  <c:v>2.27</c:v>
                </c:pt>
                <c:pt idx="13">
                  <c:v>2.4700000000000002</c:v>
                </c:pt>
                <c:pt idx="14">
                  <c:v>2.6700000000000004</c:v>
                </c:pt>
                <c:pt idx="15">
                  <c:v>2.8700000000000006</c:v>
                </c:pt>
                <c:pt idx="16">
                  <c:v>3.0700000000000007</c:v>
                </c:pt>
                <c:pt idx="17">
                  <c:v>3.2700000000000009</c:v>
                </c:pt>
                <c:pt idx="18">
                  <c:v>3.370000000000001</c:v>
                </c:pt>
                <c:pt idx="19">
                  <c:v>3.5700000000000012</c:v>
                </c:pt>
                <c:pt idx="20">
                  <c:v>3.7700000000000014</c:v>
                </c:pt>
                <c:pt idx="21">
                  <c:v>3.9700000000000015</c:v>
                </c:pt>
                <c:pt idx="22">
                  <c:v>4.1700000000000017</c:v>
                </c:pt>
                <c:pt idx="23">
                  <c:v>4.3700000000000019</c:v>
                </c:pt>
                <c:pt idx="24">
                  <c:v>4.5700000000000021</c:v>
                </c:pt>
                <c:pt idx="25">
                  <c:v>4.7700000000000022</c:v>
                </c:pt>
                <c:pt idx="26">
                  <c:v>4.9700000000000024</c:v>
                </c:pt>
                <c:pt idx="27">
                  <c:v>5.1700000000000026</c:v>
                </c:pt>
                <c:pt idx="28">
                  <c:v>5.3700000000000028</c:v>
                </c:pt>
                <c:pt idx="29">
                  <c:v>5.5700000000000029</c:v>
                </c:pt>
                <c:pt idx="30">
                  <c:v>5.7700000000000031</c:v>
                </c:pt>
                <c:pt idx="31">
                  <c:v>5.9700000000000033</c:v>
                </c:pt>
                <c:pt idx="32">
                  <c:v>6.1700000000000035</c:v>
                </c:pt>
                <c:pt idx="33">
                  <c:v>6.3700000000000037</c:v>
                </c:pt>
                <c:pt idx="34">
                  <c:v>6.5700000000000038</c:v>
                </c:pt>
                <c:pt idx="35">
                  <c:v>6.770000000000004</c:v>
                </c:pt>
                <c:pt idx="36">
                  <c:v>6.9700000000000042</c:v>
                </c:pt>
                <c:pt idx="37">
                  <c:v>7.1700000000000044</c:v>
                </c:pt>
                <c:pt idx="38">
                  <c:v>7.3700000000000045</c:v>
                </c:pt>
                <c:pt idx="39">
                  <c:v>7.5700000000000047</c:v>
                </c:pt>
                <c:pt idx="40">
                  <c:v>7.7700000000000049</c:v>
                </c:pt>
                <c:pt idx="41">
                  <c:v>7.9700000000000051</c:v>
                </c:pt>
                <c:pt idx="42">
                  <c:v>8.1700000000000053</c:v>
                </c:pt>
              </c:numCache>
            </c:numRef>
          </c:xVal>
          <c:yVal>
            <c:numRef>
              <c:f>simulation!$H$6:$H$48</c:f>
              <c:numCache>
                <c:formatCode>0.00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0.10499999999999954</c:v>
                </c:pt>
                <c:pt idx="12">
                  <c:v>0.40500000000000025</c:v>
                </c:pt>
                <c:pt idx="13">
                  <c:v>0.70500000000000007</c:v>
                </c:pt>
                <c:pt idx="14">
                  <c:v>1.0050000000000008</c:v>
                </c:pt>
                <c:pt idx="15">
                  <c:v>1.3050000000000006</c:v>
                </c:pt>
                <c:pt idx="16">
                  <c:v>1.6050000000000013</c:v>
                </c:pt>
                <c:pt idx="17">
                  <c:v>1.9050000000000011</c:v>
                </c:pt>
                <c:pt idx="18">
                  <c:v>2.0654166666666689</c:v>
                </c:pt>
                <c:pt idx="19">
                  <c:v>2.5737500000000031</c:v>
                </c:pt>
                <c:pt idx="20">
                  <c:v>3.0820833333333364</c:v>
                </c:pt>
                <c:pt idx="21">
                  <c:v>3.5904166666666697</c:v>
                </c:pt>
                <c:pt idx="22">
                  <c:v>4.0987500000000034</c:v>
                </c:pt>
                <c:pt idx="23">
                  <c:v>4.6070833333333381</c:v>
                </c:pt>
                <c:pt idx="24">
                  <c:v>5.1154166666666709</c:v>
                </c:pt>
                <c:pt idx="25">
                  <c:v>5.6237500000000047</c:v>
                </c:pt>
                <c:pt idx="26">
                  <c:v>6.1320833333333384</c:v>
                </c:pt>
                <c:pt idx="27">
                  <c:v>6.6404166666666731</c:v>
                </c:pt>
                <c:pt idx="28">
                  <c:v>7.148750000000005</c:v>
                </c:pt>
                <c:pt idx="29">
                  <c:v>7.6570833333333397</c:v>
                </c:pt>
                <c:pt idx="30">
                  <c:v>8.1654166666666725</c:v>
                </c:pt>
                <c:pt idx="31">
                  <c:v>8.673750000000009</c:v>
                </c:pt>
                <c:pt idx="32">
                  <c:v>9.1820833333333418</c:v>
                </c:pt>
                <c:pt idx="33">
                  <c:v>9.6904166666666747</c:v>
                </c:pt>
                <c:pt idx="34">
                  <c:v>10.198750000000008</c:v>
                </c:pt>
                <c:pt idx="35">
                  <c:v>10.707083333333344</c:v>
                </c:pt>
                <c:pt idx="36">
                  <c:v>11.215416666666675</c:v>
                </c:pt>
                <c:pt idx="37">
                  <c:v>11.72375000000001</c:v>
                </c:pt>
                <c:pt idx="38">
                  <c:v>12.232083333333343</c:v>
                </c:pt>
                <c:pt idx="39">
                  <c:v>12.740416666666679</c:v>
                </c:pt>
                <c:pt idx="40">
                  <c:v>13.248750000000012</c:v>
                </c:pt>
                <c:pt idx="41">
                  <c:v>13.757083333333345</c:v>
                </c:pt>
                <c:pt idx="42">
                  <c:v>14.265416666666679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45472"/>
        <c:axId val="103743872"/>
      </c:scatterChart>
      <c:valAx>
        <c:axId val="103545472"/>
        <c:scaling>
          <c:orientation val="minMax"/>
          <c:max val="8"/>
          <c:min val="0"/>
        </c:scaling>
        <c:delete val="0"/>
        <c:axPos val="b"/>
        <c:numFmt formatCode="General" sourceLinked="1"/>
        <c:majorTickMark val="out"/>
        <c:minorTickMark val="out"/>
        <c:tickLblPos val="nextTo"/>
        <c:crossAx val="103743872"/>
        <c:crosses val="autoZero"/>
        <c:crossBetween val="midCat"/>
        <c:majorUnit val="9"/>
        <c:minorUnit val="1"/>
      </c:valAx>
      <c:valAx>
        <c:axId val="103743872"/>
        <c:scaling>
          <c:orientation val="minMax"/>
          <c:max val="15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l-NL" b="0"/>
                  <a:t>firm profits       </a:t>
                </a:r>
              </a:p>
            </c:rich>
          </c:tx>
          <c:layout>
            <c:manualLayout>
              <c:xMode val="edge"/>
              <c:yMode val="edge"/>
              <c:x val="1.3633265167007498E-2"/>
              <c:y val="0.35267357533505278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out"/>
        <c:minorTickMark val="out"/>
        <c:tickLblPos val="nextTo"/>
        <c:crossAx val="103545472"/>
        <c:crosses val="autoZero"/>
        <c:crossBetween val="midCat"/>
        <c:majorUnit val="24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123825</xdr:rowOff>
    </xdr:from>
    <xdr:to>
      <xdr:col>7</xdr:col>
      <xdr:colOff>476250</xdr:colOff>
      <xdr:row>29</xdr:row>
      <xdr:rowOff>61914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552450</xdr:colOff>
      <xdr:row>10</xdr:row>
      <xdr:rowOff>19050</xdr:rowOff>
    </xdr:from>
    <xdr:to>
      <xdr:col>16</xdr:col>
      <xdr:colOff>333375</xdr:colOff>
      <xdr:row>29</xdr:row>
      <xdr:rowOff>119064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0.64568</cdr:x>
      <cdr:y>0.44859</cdr:y>
    </cdr:from>
    <cdr:to>
      <cdr:x>0.8574</cdr:x>
      <cdr:y>0.55449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1"/>
            <cdr:cNvSpPr txBox="1"/>
          </cdr:nvSpPr>
          <cdr:spPr>
            <a:xfrm xmlns:a="http://schemas.openxmlformats.org/drawingml/2006/main" rot="20099468">
              <a:off x="3009435" y="1453466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  <m:t>𝐵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  <m:t>𝑡𝑟</m:t>
                        </m:r>
                      </m:sub>
                    </m:sSub>
                    <m:sSup>
                      <m:sSupPr>
                        <m:ctrlP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−</m:t>
                    </m:r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𝑓</m:t>
                    </m:r>
                  </m:oMath>
                </m:oMathPara>
              </a14:m>
              <a:endParaRPr lang="nl-NL" sz="1000">
                <a:solidFill>
                  <a:srgbClr val="0000FF"/>
                </a:solidFill>
              </a:endParaRPr>
            </a:p>
          </cdr:txBody>
        </cdr:sp>
      </mc:Choice>
      <mc:Fallback xmlns="">
        <cdr:sp macro="" textlink="">
          <cdr:nvSpPr>
            <cdr:cNvPr id="2" name="TextBox 1"/>
            <cdr:cNvSpPr txBox="1"/>
          </cdr:nvSpPr>
          <cdr:spPr>
            <a:xfrm xmlns:a="http://schemas.openxmlformats.org/drawingml/2006/main" rot="20099468">
              <a:off x="3009435" y="1453466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𝐵_𝑡𝑟 </a:t>
              </a:r>
              <a:r>
                <a:rPr lang="nl-NL" sz="1000" b="0" i="0">
                  <a:solidFill>
                    <a:srgbClr val="0000FF"/>
                  </a:solidFill>
                  <a:latin typeface="Cambria Math"/>
                  <a:ea typeface="Cambria Math"/>
                </a:rPr>
                <a:t>𝜑^(𝜀−1)</a:t>
              </a:r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−𝑓</a:t>
              </a:r>
              <a:endParaRPr lang="nl-NL" sz="1000">
                <a:solidFill>
                  <a:srgbClr val="0000FF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0.68194</cdr:x>
      <cdr:y>0.71991</cdr:y>
    </cdr:from>
    <cdr:to>
      <cdr:x>0.95028</cdr:x>
      <cdr:y>0.82929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TextBox 1"/>
            <cdr:cNvSpPr txBox="1"/>
          </cdr:nvSpPr>
          <cdr:spPr>
            <a:xfrm xmlns:a="http://schemas.openxmlformats.org/drawingml/2006/main">
              <a:off x="3117850" y="1974850"/>
              <a:ext cx="1226835" cy="30005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nl-NL" sz="1000"/>
                <a:t>productivity </a:t>
              </a:r>
              <a14:m>
                <m:oMath xmlns:m="http://schemas.openxmlformats.org/officeDocument/2006/math">
                  <m:sSup>
                    <m:sSupPr>
                      <m:ctrlPr>
                        <a:rPr lang="nl-NL" sz="1000" i="1">
                          <a:latin typeface="Cambria Math"/>
                        </a:rPr>
                      </m:ctrlPr>
                    </m:sSupPr>
                    <m:e>
                      <m:r>
                        <a:rPr lang="nl-NL" sz="1000" i="1">
                          <a:latin typeface="Cambria Math"/>
                          <a:ea typeface="Cambria Math"/>
                        </a:rPr>
                        <m:t>𝜑</m:t>
                      </m:r>
                    </m:e>
                    <m:sup>
                      <m:r>
                        <a:rPr lang="nl-NL" sz="1000" i="1">
                          <a:latin typeface="Cambria Math"/>
                          <a:ea typeface="Cambria Math"/>
                        </a:rPr>
                        <m:t>𝜀</m:t>
                      </m:r>
                      <m:r>
                        <a:rPr lang="nl-NL" sz="1000" b="0" i="1">
                          <a:latin typeface="Cambria Math"/>
                          <a:ea typeface="Cambria Math"/>
                        </a:rPr>
                        <m:t>−1</m:t>
                      </m:r>
                    </m:sup>
                  </m:sSup>
                </m:oMath>
              </a14:m>
              <a:endParaRPr lang="nl-NL" sz="1000"/>
            </a:p>
          </cdr:txBody>
        </cdr:sp>
      </mc:Choice>
      <mc:Fallback xmlns="">
        <cdr:sp macro="" textlink="">
          <cdr:nvSpPr>
            <cdr:cNvPr id="3" name="TextBox 1"/>
            <cdr:cNvSpPr txBox="1"/>
          </cdr:nvSpPr>
          <cdr:spPr>
            <a:xfrm xmlns:a="http://schemas.openxmlformats.org/drawingml/2006/main">
              <a:off x="3117850" y="1974850"/>
              <a:ext cx="1226835" cy="30005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nl-NL" sz="1000"/>
                <a:t>productivity </a:t>
              </a:r>
              <a:r>
                <a:rPr lang="nl-NL" sz="1000" i="0">
                  <a:latin typeface="Cambria Math"/>
                  <a:ea typeface="Cambria Math"/>
                </a:rPr>
                <a:t>𝜑^(𝜀</a:t>
              </a:r>
              <a:r>
                <a:rPr lang="nl-NL" sz="1000" b="0" i="0">
                  <a:latin typeface="Cambria Math"/>
                  <a:ea typeface="Cambria Math"/>
                </a:rPr>
                <a:t>−1)</a:t>
              </a:r>
              <a:endParaRPr lang="nl-NL" sz="1000"/>
            </a:p>
          </cdr:txBody>
        </cdr:sp>
      </mc:Fallback>
    </mc:AlternateContent>
  </cdr:relSizeAnchor>
  <cdr:relSizeAnchor xmlns:cdr="http://schemas.openxmlformats.org/drawingml/2006/chartDrawing">
    <cdr:from>
      <cdr:x>0.66485</cdr:x>
      <cdr:y>0.57815</cdr:y>
    </cdr:from>
    <cdr:to>
      <cdr:x>0.92302</cdr:x>
      <cdr:y>0.68405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TextBox 1"/>
            <cdr:cNvSpPr txBox="1"/>
          </cdr:nvSpPr>
          <cdr:spPr>
            <a:xfrm xmlns:a="http://schemas.openxmlformats.org/drawingml/2006/main" rot="20673027">
              <a:off x="3098800" y="1873250"/>
              <a:ext cx="1203326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𝜏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1−</m:t>
                        </m:r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</m:sup>
                    </m:sSup>
                    <m:sSub>
                      <m:sSub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𝐵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𝑡𝑟</m:t>
                        </m:r>
                      </m:sub>
                    </m:sSub>
                    <m:sSup>
                      <m:sSup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  <m:r>
                      <a:rPr lang="nl-NL" sz="1000" b="0" i="1">
                        <a:solidFill>
                          <a:srgbClr val="0066CC"/>
                        </a:solidFill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𝑓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nl-NL" sz="1000">
                <a:solidFill>
                  <a:srgbClr val="0066CC"/>
                </a:solidFill>
              </a:endParaRPr>
            </a:p>
          </cdr:txBody>
        </cdr:sp>
      </mc:Choice>
      <mc:Fallback xmlns="">
        <cdr:sp macro="" textlink="">
          <cdr:nvSpPr>
            <cdr:cNvPr id="4" name="TextBox 1"/>
            <cdr:cNvSpPr txBox="1"/>
          </cdr:nvSpPr>
          <cdr:spPr>
            <a:xfrm xmlns:a="http://schemas.openxmlformats.org/drawingml/2006/main" rot="20673027">
              <a:off x="3098800" y="1873250"/>
              <a:ext cx="1203326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𝜏^(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1−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𝜀) 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𝐵_𝑡𝑟 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𝜑^(𝜀−1)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−𝑓_𝑥</a:t>
              </a:r>
              <a:endParaRPr lang="nl-NL" sz="1000">
                <a:solidFill>
                  <a:srgbClr val="0066CC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0.30381</cdr:x>
      <cdr:y>0.50367</cdr:y>
    </cdr:from>
    <cdr:to>
      <cdr:x>0.51554</cdr:x>
      <cdr:y>0.60957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TextBox 1"/>
            <cdr:cNvSpPr txBox="1"/>
          </cdr:nvSpPr>
          <cdr:spPr>
            <a:xfrm xmlns:a="http://schemas.openxmlformats.org/drawingml/2006/main" rot="19856716">
              <a:off x="1416050" y="1631950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FF0000"/>
                        </a:solidFill>
                        <a:latin typeface="Cambria Math"/>
                      </a:rPr>
                      <m:t>𝐵</m:t>
                    </m:r>
                    <m:sSup>
                      <m:sSupPr>
                        <m:ctrlP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  <m:r>
                      <a:rPr lang="nl-NL" sz="1000" b="0" i="1">
                        <a:solidFill>
                          <a:srgbClr val="FF0000"/>
                        </a:solidFill>
                        <a:latin typeface="Cambria Math"/>
                      </a:rPr>
                      <m:t>−</m:t>
                    </m:r>
                    <m:r>
                      <a:rPr lang="nl-NL" sz="1000" b="0" i="1">
                        <a:solidFill>
                          <a:srgbClr val="FF0000"/>
                        </a:solidFill>
                        <a:latin typeface="Cambria Math"/>
                      </a:rPr>
                      <m:t>𝑓</m:t>
                    </m:r>
                  </m:oMath>
                </m:oMathPara>
              </a14:m>
              <a:endParaRPr lang="nl-NL" sz="1000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5" name="TextBox 1"/>
            <cdr:cNvSpPr txBox="1"/>
          </cdr:nvSpPr>
          <cdr:spPr>
            <a:xfrm xmlns:a="http://schemas.openxmlformats.org/drawingml/2006/main" rot="19856716">
              <a:off x="1416050" y="1631950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FF0000"/>
                  </a:solidFill>
                  <a:latin typeface="Cambria Math"/>
                </a:rPr>
                <a:t>𝐵</a:t>
              </a:r>
              <a:r>
                <a:rPr lang="nl-NL" sz="1000" b="0" i="0">
                  <a:solidFill>
                    <a:srgbClr val="FF0000"/>
                  </a:solidFill>
                  <a:latin typeface="Cambria Math"/>
                  <a:ea typeface="Cambria Math"/>
                </a:rPr>
                <a:t>𝜑^(𝜀−1)</a:t>
              </a:r>
              <a:r>
                <a:rPr lang="nl-NL" sz="1000" b="0" i="0">
                  <a:solidFill>
                    <a:srgbClr val="FF0000"/>
                  </a:solidFill>
                  <a:latin typeface="Cambria Math"/>
                </a:rPr>
                <a:t>−𝑓</a:t>
              </a:r>
              <a:endParaRPr lang="nl-NL" sz="1000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0.00341</cdr:x>
      <cdr:y>0.81333</cdr:y>
    </cdr:from>
    <cdr:to>
      <cdr:x>0.07016</cdr:x>
      <cdr:y>0.91923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TextBox 1"/>
            <cdr:cNvSpPr txBox="1"/>
          </cdr:nvSpPr>
          <cdr:spPr>
            <a:xfrm xmlns:a="http://schemas.openxmlformats.org/drawingml/2006/main">
              <a:off x="15876" y="26352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−</m:t>
                    </m:r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𝑓</m:t>
                    </m:r>
                  </m:oMath>
                </m:oMathPara>
              </a14:m>
              <a:endParaRPr lang="nl-NL" sz="1000">
                <a:solidFill>
                  <a:srgbClr val="0000FF"/>
                </a:solidFill>
              </a:endParaRPr>
            </a:p>
          </cdr:txBody>
        </cdr:sp>
      </mc:Choice>
      <mc:Fallback xmlns="">
        <cdr:sp macro="" textlink="">
          <cdr:nvSpPr>
            <cdr:cNvPr id="6" name="TextBox 1"/>
            <cdr:cNvSpPr txBox="1"/>
          </cdr:nvSpPr>
          <cdr:spPr>
            <a:xfrm xmlns:a="http://schemas.openxmlformats.org/drawingml/2006/main">
              <a:off x="15876" y="26352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−𝑓</a:t>
              </a:r>
              <a:endParaRPr lang="nl-NL" sz="1000">
                <a:solidFill>
                  <a:srgbClr val="0000FF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</cdr:x>
      <cdr:y>0.85644</cdr:y>
    </cdr:from>
    <cdr:to>
      <cdr:x>0.06676</cdr:x>
      <cdr:y>0.96234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7" name="TextBox 1"/>
            <cdr:cNvSpPr txBox="1"/>
          </cdr:nvSpPr>
          <cdr:spPr>
            <a:xfrm xmlns:a="http://schemas.openxmlformats.org/drawingml/2006/main">
              <a:off x="0" y="27749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0033CC"/>
                        </a:solidFill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nl-NL" sz="1000" b="0" i="1">
                            <a:solidFill>
                              <a:srgbClr val="0033CC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33CC"/>
                            </a:solidFill>
                            <a:latin typeface="Cambria Math"/>
                          </a:rPr>
                          <m:t>𝑓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33CC"/>
                            </a:solidFill>
                            <a:latin typeface="Cambria Math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nl-NL" sz="1000">
                <a:solidFill>
                  <a:srgbClr val="0033CC"/>
                </a:solidFill>
              </a:endParaRPr>
            </a:p>
          </cdr:txBody>
        </cdr:sp>
      </mc:Choice>
      <mc:Fallback xmlns="">
        <cdr:sp macro="" textlink="">
          <cdr:nvSpPr>
            <cdr:cNvPr id="7" name="TextBox 1"/>
            <cdr:cNvSpPr txBox="1"/>
          </cdr:nvSpPr>
          <cdr:spPr>
            <a:xfrm xmlns:a="http://schemas.openxmlformats.org/drawingml/2006/main">
              <a:off x="0" y="27749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33CC"/>
                  </a:solidFill>
                  <a:latin typeface="Cambria Math"/>
                </a:rPr>
                <a:t>−𝑓_𝑥</a:t>
              </a:r>
              <a:endParaRPr lang="nl-NL" sz="1000">
                <a:solidFill>
                  <a:srgbClr val="0033CC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0.17644</cdr:x>
      <cdr:y>0.64582</cdr:y>
    </cdr:from>
    <cdr:to>
      <cdr:x>0.2863</cdr:x>
      <cdr:y>0.75172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8" name="TextBox 1"/>
            <cdr:cNvSpPr txBox="1"/>
          </cdr:nvSpPr>
          <cdr:spPr>
            <a:xfrm xmlns:a="http://schemas.openxmlformats.org/drawingml/2006/main">
              <a:off x="821797" y="2051506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nl-NL" sz="1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nl-NL" sz="1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𝜑</m:t>
                            </m:r>
                          </m:e>
                          <m:sub>
                            <m:r>
                              <a:rPr lang="nl-NL" sz="1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</m:e>
                      <m:sup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000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8" name="TextBox 1"/>
            <cdr:cNvSpPr txBox="1"/>
          </cdr:nvSpPr>
          <cdr:spPr>
            <a:xfrm xmlns:a="http://schemas.openxmlformats.org/drawingml/2006/main">
              <a:off x="821797" y="2051506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FF0000"/>
                  </a:solidFill>
                  <a:latin typeface="Cambria Math"/>
                </a:rPr>
                <a:t>〖</a:t>
              </a:r>
              <a:r>
                <a:rPr lang="nl-NL" sz="10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𝜑_∗</a:t>
              </a:r>
              <a:r>
                <a:rPr lang="nl-NL" sz="1000" b="0" i="0">
                  <a:solidFill>
                    <a:srgbClr val="FF0000"/>
                  </a:solidFill>
                  <a:effectLst/>
                  <a:latin typeface="Cambria Math"/>
                  <a:ea typeface="+mn-ea"/>
                  <a:cs typeface="+mn-cs"/>
                </a:rPr>
                <a:t>〗^(</a:t>
              </a:r>
              <a:r>
                <a:rPr lang="nl-NL" sz="1000" b="0" i="0">
                  <a:solidFill>
                    <a:srgbClr val="FF0000"/>
                  </a:solidFill>
                  <a:latin typeface="Cambria Math"/>
                  <a:ea typeface="Cambria Math"/>
                </a:rPr>
                <a:t>𝜀−1)</a:t>
              </a:r>
              <a:endParaRPr lang="nl-NL" sz="1000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0.76362</cdr:x>
      <cdr:y>0.07398</cdr:y>
    </cdr:from>
    <cdr:to>
      <cdr:x>0.92575</cdr:x>
      <cdr:y>0.16806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559176" y="239714"/>
          <a:ext cx="755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000">
              <a:solidFill>
                <a:srgbClr val="006600"/>
              </a:solidFill>
            </a:rPr>
            <a:t>trade profits</a:t>
          </a:r>
        </a:p>
      </cdr:txBody>
    </cdr:sp>
  </cdr:relSizeAnchor>
  <cdr:relSizeAnchor xmlns:cdr="http://schemas.openxmlformats.org/drawingml/2006/chartDrawing">
    <cdr:from>
      <cdr:x>0.86853</cdr:x>
      <cdr:y>0.21705</cdr:y>
    </cdr:from>
    <cdr:to>
      <cdr:x>0.92711</cdr:x>
      <cdr:y>0.33464</cdr:y>
    </cdr:to>
    <cdr:sp macro="" textlink="">
      <cdr:nvSpPr>
        <cdr:cNvPr id="12" name="Freeform 11"/>
        <cdr:cNvSpPr/>
      </cdr:nvSpPr>
      <cdr:spPr>
        <a:xfrm xmlns:a="http://schemas.openxmlformats.org/drawingml/2006/main">
          <a:off x="4048126" y="703264"/>
          <a:ext cx="273050" cy="381000"/>
        </a:xfrm>
        <a:custGeom xmlns:a="http://schemas.openxmlformats.org/drawingml/2006/main">
          <a:avLst/>
          <a:gdLst>
            <a:gd name="connsiteX0" fmla="*/ 0 w 273050"/>
            <a:gd name="connsiteY0" fmla="*/ 0 h 381000"/>
            <a:gd name="connsiteX1" fmla="*/ 120650 w 273050"/>
            <a:gd name="connsiteY1" fmla="*/ 63500 h 381000"/>
            <a:gd name="connsiteX2" fmla="*/ 215900 w 273050"/>
            <a:gd name="connsiteY2" fmla="*/ 215900 h 381000"/>
            <a:gd name="connsiteX3" fmla="*/ 273050 w 273050"/>
            <a:gd name="connsiteY3" fmla="*/ 38100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73050" h="381000">
              <a:moveTo>
                <a:pt x="0" y="0"/>
              </a:moveTo>
              <a:cubicBezTo>
                <a:pt x="42333" y="13758"/>
                <a:pt x="84667" y="27517"/>
                <a:pt x="120650" y="63500"/>
              </a:cubicBezTo>
              <a:cubicBezTo>
                <a:pt x="156633" y="99483"/>
                <a:pt x="190500" y="162983"/>
                <a:pt x="215900" y="215900"/>
              </a:cubicBezTo>
              <a:cubicBezTo>
                <a:pt x="241300" y="268817"/>
                <a:pt x="257175" y="324908"/>
                <a:pt x="273050" y="381000"/>
              </a:cubicBezTo>
            </a:path>
          </a:pathLst>
        </a:custGeom>
        <a:noFill xmlns:a="http://schemas.openxmlformats.org/drawingml/2006/main"/>
        <a:ln xmlns:a="http://schemas.openxmlformats.org/drawingml/2006/main" w="6350">
          <a:solidFill>
            <a:srgbClr val="FF0000"/>
          </a:solidFill>
          <a:prstDash val="sysDash"/>
          <a:headEnd type="none" w="med" len="med"/>
          <a:tailEnd type="triangle" w="med" len="me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0.52997</cdr:x>
      <cdr:y>0.5855</cdr:y>
    </cdr:from>
    <cdr:to>
      <cdr:x>0.58856</cdr:x>
      <cdr:y>0.67026</cdr:y>
    </cdr:to>
    <cdr:sp macro="" textlink="">
      <cdr:nvSpPr>
        <cdr:cNvPr id="13" name="Freeform 12"/>
        <cdr:cNvSpPr/>
      </cdr:nvSpPr>
      <cdr:spPr>
        <a:xfrm xmlns:a="http://schemas.openxmlformats.org/drawingml/2006/main">
          <a:off x="2470150" y="1897064"/>
          <a:ext cx="273050" cy="274636"/>
        </a:xfrm>
        <a:custGeom xmlns:a="http://schemas.openxmlformats.org/drawingml/2006/main">
          <a:avLst/>
          <a:gdLst>
            <a:gd name="connsiteX0" fmla="*/ 0 w 273050"/>
            <a:gd name="connsiteY0" fmla="*/ 0 h 381000"/>
            <a:gd name="connsiteX1" fmla="*/ 120650 w 273050"/>
            <a:gd name="connsiteY1" fmla="*/ 63500 h 381000"/>
            <a:gd name="connsiteX2" fmla="*/ 215900 w 273050"/>
            <a:gd name="connsiteY2" fmla="*/ 215900 h 381000"/>
            <a:gd name="connsiteX3" fmla="*/ 273050 w 273050"/>
            <a:gd name="connsiteY3" fmla="*/ 38100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73050" h="381000">
              <a:moveTo>
                <a:pt x="0" y="0"/>
              </a:moveTo>
              <a:cubicBezTo>
                <a:pt x="42333" y="13758"/>
                <a:pt x="84667" y="27517"/>
                <a:pt x="120650" y="63500"/>
              </a:cubicBezTo>
              <a:cubicBezTo>
                <a:pt x="156633" y="99483"/>
                <a:pt x="190500" y="162983"/>
                <a:pt x="215900" y="215900"/>
              </a:cubicBezTo>
              <a:cubicBezTo>
                <a:pt x="241300" y="268817"/>
                <a:pt x="257175" y="324908"/>
                <a:pt x="273050" y="381000"/>
              </a:cubicBezTo>
            </a:path>
          </a:pathLst>
        </a:custGeom>
        <a:noFill xmlns:a="http://schemas.openxmlformats.org/drawingml/2006/main"/>
        <a:ln xmlns:a="http://schemas.openxmlformats.org/drawingml/2006/main" w="6350">
          <a:solidFill>
            <a:srgbClr val="0066CC"/>
          </a:solidFill>
          <a:prstDash val="sysDash"/>
          <a:headEnd type="none" w="med" len="med"/>
          <a:tailEnd type="triangle" w="med" len="me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0.01432</cdr:x>
      <cdr:y>0.22339</cdr:y>
    </cdr:from>
    <cdr:to>
      <cdr:x>0.05624</cdr:x>
      <cdr:y>0.30885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66676" y="709614"/>
          <a:ext cx="195263" cy="271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0.26653</cdr:x>
      <cdr:y>0.81959</cdr:y>
    </cdr:from>
    <cdr:to>
      <cdr:x>0.37639</cdr:x>
      <cdr:y>0.92549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5" name="TextBox 1"/>
            <cdr:cNvSpPr txBox="1"/>
          </cdr:nvSpPr>
          <cdr:spPr>
            <a:xfrm xmlns:a="http://schemas.openxmlformats.org/drawingml/2006/main">
              <a:off x="1241425" y="260350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𝜑</m:t>
                            </m:r>
                          </m:e>
                          <m:sub>
                            <m: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∗</m:t>
                            </m:r>
                            <m: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𝑡𝑟</m:t>
                            </m:r>
                          </m:sub>
                        </m:sSub>
                      </m:e>
                      <m:sup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000">
                <a:solidFill>
                  <a:srgbClr val="0000FF"/>
                </a:solidFill>
              </a:endParaRPr>
            </a:p>
          </cdr:txBody>
        </cdr:sp>
      </mc:Choice>
      <mc:Fallback xmlns="">
        <cdr:sp macro="" textlink="">
          <cdr:nvSpPr>
            <cdr:cNvPr id="15" name="TextBox 1"/>
            <cdr:cNvSpPr txBox="1"/>
          </cdr:nvSpPr>
          <cdr:spPr>
            <a:xfrm xmlns:a="http://schemas.openxmlformats.org/drawingml/2006/main">
              <a:off x="1241425" y="260350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〖</a:t>
              </a:r>
              <a:r>
                <a:rPr lang="nl-NL" sz="1000" b="0" i="0">
                  <a:solidFill>
                    <a:srgbClr val="0000FF"/>
                  </a:solidFill>
                  <a:effectLst/>
                  <a:latin typeface="Cambria Math"/>
                  <a:ea typeface="+mn-ea"/>
                  <a:cs typeface="+mn-cs"/>
                </a:rPr>
                <a:t>𝜑_(∗𝑡𝑟)〗^(</a:t>
              </a:r>
              <a:r>
                <a:rPr lang="nl-NL" sz="1000" b="0" i="0">
                  <a:solidFill>
                    <a:srgbClr val="0000FF"/>
                  </a:solidFill>
                  <a:latin typeface="Cambria Math"/>
                  <a:ea typeface="Cambria Math"/>
                </a:rPr>
                <a:t>𝜀−1)</a:t>
              </a:r>
              <a:endParaRPr lang="nl-NL" sz="1000">
                <a:solidFill>
                  <a:srgbClr val="0000FF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0.41888</cdr:x>
      <cdr:y>0.71764</cdr:y>
    </cdr:from>
    <cdr:to>
      <cdr:x>0.52874</cdr:x>
      <cdr:y>0.82354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6" name="TextBox 1"/>
            <cdr:cNvSpPr txBox="1"/>
          </cdr:nvSpPr>
          <cdr:spPr>
            <a:xfrm xmlns:a="http://schemas.openxmlformats.org/drawingml/2006/main">
              <a:off x="1951038" y="227965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𝜑</m:t>
                            </m:r>
                          </m:e>
                          <m:sub>
                            <m: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∗</m:t>
                            </m:r>
                            <m: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e>
                      <m:sup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000">
                <a:solidFill>
                  <a:srgbClr val="0066CC"/>
                </a:solidFill>
              </a:endParaRPr>
            </a:p>
          </cdr:txBody>
        </cdr:sp>
      </mc:Choice>
      <mc:Fallback xmlns="">
        <cdr:sp macro="" textlink="">
          <cdr:nvSpPr>
            <cdr:cNvPr id="16" name="TextBox 1"/>
            <cdr:cNvSpPr txBox="1"/>
          </cdr:nvSpPr>
          <cdr:spPr>
            <a:xfrm xmlns:a="http://schemas.openxmlformats.org/drawingml/2006/main">
              <a:off x="1951038" y="227965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〖</a:t>
              </a:r>
              <a:r>
                <a:rPr lang="nl-NL" sz="1000" b="0" i="0">
                  <a:solidFill>
                    <a:srgbClr val="0066CC"/>
                  </a:solidFill>
                  <a:effectLst/>
                  <a:latin typeface="Cambria Math"/>
                  <a:ea typeface="+mn-ea"/>
                  <a:cs typeface="+mn-cs"/>
                </a:rPr>
                <a:t>𝜑_(∗𝑥)〗^(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𝜀−1)</a:t>
              </a:r>
              <a:endParaRPr lang="nl-NL" sz="1000">
                <a:solidFill>
                  <a:srgbClr val="0066CC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0.29448</cdr:x>
      <cdr:y>0.73913</cdr:y>
    </cdr:from>
    <cdr:to>
      <cdr:x>0.2955</cdr:x>
      <cdr:y>0.83958</cdr:y>
    </cdr:to>
    <cdr:cxnSp macro="">
      <cdr:nvCxnSpPr>
        <cdr:cNvPr id="18" name="Straight Arrow Connector 17"/>
        <cdr:cNvCxnSpPr/>
      </cdr:nvCxnSpPr>
      <cdr:spPr>
        <a:xfrm xmlns:a="http://schemas.openxmlformats.org/drawingml/2006/main" flipH="1">
          <a:off x="1371602" y="2347915"/>
          <a:ext cx="4762" cy="31908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00FF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0.74642</cdr:x>
      <cdr:y>0.21439</cdr:y>
    </cdr:from>
    <cdr:to>
      <cdr:x>0.80573</cdr:x>
      <cdr:y>0.29235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2" name="TextBox 21"/>
            <cdr:cNvSpPr txBox="1"/>
          </cdr:nvSpPr>
          <cdr:spPr>
            <a:xfrm xmlns:a="http://schemas.openxmlformats.org/drawingml/2006/main">
              <a:off x="3476626" y="681040"/>
              <a:ext cx="276225" cy="24765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006600"/>
                        </a:solidFill>
                        <a:latin typeface="Cambria Math"/>
                      </a:rPr>
                      <m:t>𝐷</m:t>
                    </m:r>
                  </m:oMath>
                </m:oMathPara>
              </a14:m>
              <a:endParaRPr lang="nl-NL" sz="1000">
                <a:solidFill>
                  <a:srgbClr val="006600"/>
                </a:solidFill>
              </a:endParaRPr>
            </a:p>
          </cdr:txBody>
        </cdr:sp>
      </mc:Choice>
      <mc:Fallback xmlns="">
        <cdr:sp macro="" textlink="">
          <cdr:nvSpPr>
            <cdr:cNvPr id="22" name="TextBox 21"/>
            <cdr:cNvSpPr txBox="1"/>
          </cdr:nvSpPr>
          <cdr:spPr>
            <a:xfrm xmlns:a="http://schemas.openxmlformats.org/drawingml/2006/main">
              <a:off x="3476626" y="681040"/>
              <a:ext cx="276225" cy="24765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r>
                <a:rPr lang="nl-NL" sz="1000" b="0" i="0">
                  <a:solidFill>
                    <a:srgbClr val="006600"/>
                  </a:solidFill>
                  <a:latin typeface="Cambria Math"/>
                </a:rPr>
                <a:t>𝐷</a:t>
              </a:r>
              <a:endParaRPr lang="nl-NL" sz="1000">
                <a:solidFill>
                  <a:srgbClr val="006600"/>
                </a:solidFill>
              </a:endParaRPr>
            </a:p>
          </cdr:txBody>
        </cdr:sp>
      </mc:Fallback>
    </mc:AlternateContent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0.75406</cdr:x>
      <cdr:y>0.29867</cdr:y>
    </cdr:from>
    <cdr:to>
      <cdr:x>0.96578</cdr:x>
      <cdr:y>0.40457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2" name="TextBox 1"/>
            <cdr:cNvSpPr txBox="1"/>
          </cdr:nvSpPr>
          <cdr:spPr>
            <a:xfrm xmlns:a="http://schemas.openxmlformats.org/drawingml/2006/main" rot="20099468">
              <a:off x="3512224" y="948736"/>
              <a:ext cx="986133" cy="3364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  <m:t>𝐵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  <m:t>𝑡𝑟</m:t>
                        </m:r>
                      </m:sub>
                    </m:sSub>
                    <m:sSup>
                      <m:sSupPr>
                        <m:ctrlP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−</m:t>
                    </m:r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𝑓</m:t>
                    </m:r>
                  </m:oMath>
                </m:oMathPara>
              </a14:m>
              <a:endParaRPr lang="nl-NL" sz="1000">
                <a:solidFill>
                  <a:srgbClr val="0000FF"/>
                </a:solidFill>
              </a:endParaRPr>
            </a:p>
          </cdr:txBody>
        </cdr:sp>
      </mc:Choice>
      <mc:Fallback>
        <cdr:sp macro="" textlink="">
          <cdr:nvSpPr>
            <cdr:cNvPr id="2" name="TextBox 1"/>
            <cdr:cNvSpPr txBox="1"/>
          </cdr:nvSpPr>
          <cdr:spPr>
            <a:xfrm xmlns:a="http://schemas.openxmlformats.org/drawingml/2006/main" rot="20099468">
              <a:off x="3512224" y="948736"/>
              <a:ext cx="986133" cy="3364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𝐵_𝑡𝑟 </a:t>
              </a:r>
              <a:r>
                <a:rPr lang="nl-NL" sz="1000" b="0" i="0">
                  <a:solidFill>
                    <a:srgbClr val="0000FF"/>
                  </a:solidFill>
                  <a:latin typeface="Cambria Math"/>
                  <a:ea typeface="Cambria Math"/>
                </a:rPr>
                <a:t>𝜑^(𝜀−1)</a:t>
              </a:r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−𝑓</a:t>
              </a:r>
              <a:endParaRPr lang="nl-NL" sz="1000">
                <a:solidFill>
                  <a:srgbClr val="0000FF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0.68194</cdr:x>
      <cdr:y>0.71991</cdr:y>
    </cdr:from>
    <cdr:to>
      <cdr:x>0.95028</cdr:x>
      <cdr:y>0.82929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TextBox 1"/>
            <cdr:cNvSpPr txBox="1"/>
          </cdr:nvSpPr>
          <cdr:spPr>
            <a:xfrm xmlns:a="http://schemas.openxmlformats.org/drawingml/2006/main">
              <a:off x="3117850" y="1974850"/>
              <a:ext cx="1226835" cy="30005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nl-NL" sz="1000"/>
                <a:t>productivity </a:t>
              </a:r>
              <a14:m>
                <m:oMath xmlns:m="http://schemas.openxmlformats.org/officeDocument/2006/math">
                  <m:sSup>
                    <m:sSupPr>
                      <m:ctrlPr>
                        <a:rPr lang="nl-NL" sz="1000" i="1">
                          <a:latin typeface="Cambria Math"/>
                        </a:rPr>
                      </m:ctrlPr>
                    </m:sSupPr>
                    <m:e>
                      <m:r>
                        <a:rPr lang="nl-NL" sz="1000" i="1">
                          <a:latin typeface="Cambria Math"/>
                          <a:ea typeface="Cambria Math"/>
                        </a:rPr>
                        <m:t>𝜑</m:t>
                      </m:r>
                    </m:e>
                    <m:sup>
                      <m:r>
                        <a:rPr lang="nl-NL" sz="1000" i="1">
                          <a:latin typeface="Cambria Math"/>
                          <a:ea typeface="Cambria Math"/>
                        </a:rPr>
                        <m:t>𝜀</m:t>
                      </m:r>
                      <m:r>
                        <a:rPr lang="nl-NL" sz="1000" b="0" i="1">
                          <a:latin typeface="Cambria Math"/>
                          <a:ea typeface="Cambria Math"/>
                        </a:rPr>
                        <m:t>−1</m:t>
                      </m:r>
                    </m:sup>
                  </m:sSup>
                </m:oMath>
              </a14:m>
              <a:endParaRPr lang="nl-NL" sz="1000"/>
            </a:p>
          </cdr:txBody>
        </cdr:sp>
      </mc:Choice>
      <mc:Fallback xmlns="">
        <cdr:sp macro="" textlink="">
          <cdr:nvSpPr>
            <cdr:cNvPr id="3" name="TextBox 1"/>
            <cdr:cNvSpPr txBox="1"/>
          </cdr:nvSpPr>
          <cdr:spPr>
            <a:xfrm xmlns:a="http://schemas.openxmlformats.org/drawingml/2006/main">
              <a:off x="3117850" y="1974850"/>
              <a:ext cx="1226835" cy="30005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nl-NL" sz="1000"/>
                <a:t>productivity </a:t>
              </a:r>
              <a:r>
                <a:rPr lang="nl-NL" sz="1000" i="0">
                  <a:latin typeface="Cambria Math"/>
                  <a:ea typeface="Cambria Math"/>
                </a:rPr>
                <a:t>𝜑^(𝜀</a:t>
              </a:r>
              <a:r>
                <a:rPr lang="nl-NL" sz="1000" b="0" i="0">
                  <a:latin typeface="Cambria Math"/>
                  <a:ea typeface="Cambria Math"/>
                </a:rPr>
                <a:t>−1)</a:t>
              </a:r>
              <a:endParaRPr lang="nl-NL" sz="1000"/>
            </a:p>
          </cdr:txBody>
        </cdr:sp>
      </mc:Fallback>
    </mc:AlternateContent>
  </cdr:relSizeAnchor>
  <cdr:relSizeAnchor xmlns:cdr="http://schemas.openxmlformats.org/drawingml/2006/chartDrawing">
    <cdr:from>
      <cdr:x>0.6444</cdr:x>
      <cdr:y>0.51518</cdr:y>
    </cdr:from>
    <cdr:to>
      <cdr:x>0.90257</cdr:x>
      <cdr:y>0.62108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4" name="TextBox 1"/>
            <cdr:cNvSpPr txBox="1"/>
          </cdr:nvSpPr>
          <cdr:spPr>
            <a:xfrm xmlns:a="http://schemas.openxmlformats.org/drawingml/2006/main" rot="20673027">
              <a:off x="3001438" y="1636520"/>
              <a:ext cx="1202485" cy="3364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𝜏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1−</m:t>
                        </m:r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</m:sup>
                    </m:sSup>
                    <m:sSub>
                      <m:sSub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𝐵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𝑡𝑟</m:t>
                        </m:r>
                      </m:sub>
                    </m:sSub>
                    <m:sSup>
                      <m:sSup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  <m:r>
                      <a:rPr lang="nl-NL" sz="1000" b="0" i="1">
                        <a:solidFill>
                          <a:srgbClr val="0066CC"/>
                        </a:solidFill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𝑓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nl-NL" sz="1000">
                <a:solidFill>
                  <a:srgbClr val="0066CC"/>
                </a:solidFill>
              </a:endParaRPr>
            </a:p>
          </cdr:txBody>
        </cdr:sp>
      </mc:Choice>
      <mc:Fallback>
        <cdr:sp macro="" textlink="">
          <cdr:nvSpPr>
            <cdr:cNvPr id="4" name="TextBox 1"/>
            <cdr:cNvSpPr txBox="1"/>
          </cdr:nvSpPr>
          <cdr:spPr>
            <a:xfrm xmlns:a="http://schemas.openxmlformats.org/drawingml/2006/main" rot="20673027">
              <a:off x="3001438" y="1636520"/>
              <a:ext cx="1202485" cy="33640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𝜏^(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1−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𝜀) 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𝐵_𝑡𝑟 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𝜑^(𝜀−1)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−𝑓_𝑥</a:t>
              </a:r>
              <a:endParaRPr lang="nl-NL" sz="1000">
                <a:solidFill>
                  <a:srgbClr val="0066CC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0.30381</cdr:x>
      <cdr:y>0.50367</cdr:y>
    </cdr:from>
    <cdr:to>
      <cdr:x>0.51554</cdr:x>
      <cdr:y>0.60957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TextBox 1"/>
            <cdr:cNvSpPr txBox="1"/>
          </cdr:nvSpPr>
          <cdr:spPr>
            <a:xfrm xmlns:a="http://schemas.openxmlformats.org/drawingml/2006/main" rot="19856716">
              <a:off x="1416050" y="1631950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FF0000"/>
                        </a:solidFill>
                        <a:latin typeface="Cambria Math"/>
                      </a:rPr>
                      <m:t>𝐵</m:t>
                    </m:r>
                    <m:sSup>
                      <m:sSupPr>
                        <m:ctrlP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  <m:r>
                      <a:rPr lang="nl-NL" sz="1000" b="0" i="1">
                        <a:solidFill>
                          <a:srgbClr val="FF0000"/>
                        </a:solidFill>
                        <a:latin typeface="Cambria Math"/>
                      </a:rPr>
                      <m:t>−</m:t>
                    </m:r>
                    <m:r>
                      <a:rPr lang="nl-NL" sz="1000" b="0" i="1">
                        <a:solidFill>
                          <a:srgbClr val="FF0000"/>
                        </a:solidFill>
                        <a:latin typeface="Cambria Math"/>
                      </a:rPr>
                      <m:t>𝑓</m:t>
                    </m:r>
                  </m:oMath>
                </m:oMathPara>
              </a14:m>
              <a:endParaRPr lang="nl-NL" sz="1000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5" name="TextBox 1"/>
            <cdr:cNvSpPr txBox="1"/>
          </cdr:nvSpPr>
          <cdr:spPr>
            <a:xfrm xmlns:a="http://schemas.openxmlformats.org/drawingml/2006/main" rot="19856716">
              <a:off x="1416050" y="1631950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FF0000"/>
                  </a:solidFill>
                  <a:latin typeface="Cambria Math"/>
                </a:rPr>
                <a:t>𝐵</a:t>
              </a:r>
              <a:r>
                <a:rPr lang="nl-NL" sz="1000" b="0" i="0">
                  <a:solidFill>
                    <a:srgbClr val="FF0000"/>
                  </a:solidFill>
                  <a:latin typeface="Cambria Math"/>
                  <a:ea typeface="Cambria Math"/>
                </a:rPr>
                <a:t>𝜑^(𝜀−1)</a:t>
              </a:r>
              <a:r>
                <a:rPr lang="nl-NL" sz="1000" b="0" i="0">
                  <a:solidFill>
                    <a:srgbClr val="FF0000"/>
                  </a:solidFill>
                  <a:latin typeface="Cambria Math"/>
                </a:rPr>
                <a:t>−𝑓</a:t>
              </a:r>
              <a:endParaRPr lang="nl-NL" sz="1000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0.00341</cdr:x>
      <cdr:y>0.81333</cdr:y>
    </cdr:from>
    <cdr:to>
      <cdr:x>0.07016</cdr:x>
      <cdr:y>0.91923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TextBox 1"/>
            <cdr:cNvSpPr txBox="1"/>
          </cdr:nvSpPr>
          <cdr:spPr>
            <a:xfrm xmlns:a="http://schemas.openxmlformats.org/drawingml/2006/main">
              <a:off x="15876" y="26352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−</m:t>
                    </m:r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𝑓</m:t>
                    </m:r>
                  </m:oMath>
                </m:oMathPara>
              </a14:m>
              <a:endParaRPr lang="nl-NL" sz="1000">
                <a:solidFill>
                  <a:srgbClr val="0000FF"/>
                </a:solidFill>
              </a:endParaRPr>
            </a:p>
          </cdr:txBody>
        </cdr:sp>
      </mc:Choice>
      <mc:Fallback xmlns="">
        <cdr:sp macro="" textlink="">
          <cdr:nvSpPr>
            <cdr:cNvPr id="6" name="TextBox 1"/>
            <cdr:cNvSpPr txBox="1"/>
          </cdr:nvSpPr>
          <cdr:spPr>
            <a:xfrm xmlns:a="http://schemas.openxmlformats.org/drawingml/2006/main">
              <a:off x="15876" y="26352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−𝑓</a:t>
              </a:r>
              <a:endParaRPr lang="nl-NL" sz="1000">
                <a:solidFill>
                  <a:srgbClr val="0000FF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</cdr:x>
      <cdr:y>0.85644</cdr:y>
    </cdr:from>
    <cdr:to>
      <cdr:x>0.06676</cdr:x>
      <cdr:y>0.96234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7" name="TextBox 1"/>
            <cdr:cNvSpPr txBox="1"/>
          </cdr:nvSpPr>
          <cdr:spPr>
            <a:xfrm xmlns:a="http://schemas.openxmlformats.org/drawingml/2006/main">
              <a:off x="0" y="27749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0033CC"/>
                        </a:solidFill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nl-NL" sz="1000" b="0" i="1">
                            <a:solidFill>
                              <a:srgbClr val="0033CC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33CC"/>
                            </a:solidFill>
                            <a:latin typeface="Cambria Math"/>
                          </a:rPr>
                          <m:t>𝑓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33CC"/>
                            </a:solidFill>
                            <a:latin typeface="Cambria Math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nl-NL" sz="1000">
                <a:solidFill>
                  <a:srgbClr val="0033CC"/>
                </a:solidFill>
              </a:endParaRPr>
            </a:p>
          </cdr:txBody>
        </cdr:sp>
      </mc:Choice>
      <mc:Fallback xmlns="">
        <cdr:sp macro="" textlink="">
          <cdr:nvSpPr>
            <cdr:cNvPr id="7" name="TextBox 1"/>
            <cdr:cNvSpPr txBox="1"/>
          </cdr:nvSpPr>
          <cdr:spPr>
            <a:xfrm xmlns:a="http://schemas.openxmlformats.org/drawingml/2006/main">
              <a:off x="0" y="27749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33CC"/>
                  </a:solidFill>
                  <a:latin typeface="Cambria Math"/>
                </a:rPr>
                <a:t>−𝑓_𝑥</a:t>
              </a:r>
              <a:endParaRPr lang="nl-NL" sz="1000">
                <a:solidFill>
                  <a:srgbClr val="0033CC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0.17644</cdr:x>
      <cdr:y>0.64582</cdr:y>
    </cdr:from>
    <cdr:to>
      <cdr:x>0.2863</cdr:x>
      <cdr:y>0.75172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8" name="TextBox 1"/>
            <cdr:cNvSpPr txBox="1"/>
          </cdr:nvSpPr>
          <cdr:spPr>
            <a:xfrm xmlns:a="http://schemas.openxmlformats.org/drawingml/2006/main">
              <a:off x="821797" y="2051506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nl-NL" sz="1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nl-NL" sz="1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𝜑</m:t>
                            </m:r>
                          </m:e>
                          <m:sub>
                            <m:r>
                              <a:rPr lang="nl-NL" sz="1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</m:e>
                      <m:sup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000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8" name="TextBox 1"/>
            <cdr:cNvSpPr txBox="1"/>
          </cdr:nvSpPr>
          <cdr:spPr>
            <a:xfrm xmlns:a="http://schemas.openxmlformats.org/drawingml/2006/main">
              <a:off x="821797" y="2051506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FF0000"/>
                  </a:solidFill>
                  <a:latin typeface="Cambria Math"/>
                </a:rPr>
                <a:t>〖</a:t>
              </a:r>
              <a:r>
                <a:rPr lang="nl-NL" sz="10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𝜑_∗</a:t>
              </a:r>
              <a:r>
                <a:rPr lang="nl-NL" sz="1000" b="0" i="0">
                  <a:solidFill>
                    <a:srgbClr val="FF0000"/>
                  </a:solidFill>
                  <a:effectLst/>
                  <a:latin typeface="Cambria Math"/>
                  <a:ea typeface="+mn-ea"/>
                  <a:cs typeface="+mn-cs"/>
                </a:rPr>
                <a:t>〗^(</a:t>
              </a:r>
              <a:r>
                <a:rPr lang="nl-NL" sz="1000" b="0" i="0">
                  <a:solidFill>
                    <a:srgbClr val="FF0000"/>
                  </a:solidFill>
                  <a:latin typeface="Cambria Math"/>
                  <a:ea typeface="Cambria Math"/>
                </a:rPr>
                <a:t>𝜀−1)</a:t>
              </a:r>
              <a:endParaRPr lang="nl-NL" sz="1000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0.76362</cdr:x>
      <cdr:y>0.07398</cdr:y>
    </cdr:from>
    <cdr:to>
      <cdr:x>0.92575</cdr:x>
      <cdr:y>0.16806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559176" y="239714"/>
          <a:ext cx="755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000">
              <a:solidFill>
                <a:srgbClr val="006600"/>
              </a:solidFill>
            </a:rPr>
            <a:t>trade profits</a:t>
          </a:r>
        </a:p>
      </cdr:txBody>
    </cdr:sp>
  </cdr:relSizeAnchor>
  <cdr:relSizeAnchor xmlns:cdr="http://schemas.openxmlformats.org/drawingml/2006/chartDrawing">
    <cdr:from>
      <cdr:x>0.01432</cdr:x>
      <cdr:y>0.22339</cdr:y>
    </cdr:from>
    <cdr:to>
      <cdr:x>0.05624</cdr:x>
      <cdr:y>0.30885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66676" y="709614"/>
          <a:ext cx="195263" cy="271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0.26653</cdr:x>
      <cdr:y>0.81959</cdr:y>
    </cdr:from>
    <cdr:to>
      <cdr:x>0.37639</cdr:x>
      <cdr:y>0.92549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5" name="TextBox 1"/>
            <cdr:cNvSpPr txBox="1"/>
          </cdr:nvSpPr>
          <cdr:spPr>
            <a:xfrm xmlns:a="http://schemas.openxmlformats.org/drawingml/2006/main">
              <a:off x="1241425" y="260350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𝜑</m:t>
                            </m:r>
                          </m:e>
                          <m:sub>
                            <m: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∗</m:t>
                            </m:r>
                            <m: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𝑡𝑟</m:t>
                            </m:r>
                          </m:sub>
                        </m:sSub>
                      </m:e>
                      <m:sup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000">
                <a:solidFill>
                  <a:srgbClr val="0000FF"/>
                </a:solidFill>
              </a:endParaRPr>
            </a:p>
          </cdr:txBody>
        </cdr:sp>
      </mc:Choice>
      <mc:Fallback xmlns="">
        <cdr:sp macro="" textlink="">
          <cdr:nvSpPr>
            <cdr:cNvPr id="15" name="TextBox 1"/>
            <cdr:cNvSpPr txBox="1"/>
          </cdr:nvSpPr>
          <cdr:spPr>
            <a:xfrm xmlns:a="http://schemas.openxmlformats.org/drawingml/2006/main">
              <a:off x="1241425" y="260350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〖</a:t>
              </a:r>
              <a:r>
                <a:rPr lang="nl-NL" sz="1000" b="0" i="0">
                  <a:solidFill>
                    <a:srgbClr val="0000FF"/>
                  </a:solidFill>
                  <a:effectLst/>
                  <a:latin typeface="Cambria Math"/>
                  <a:ea typeface="+mn-ea"/>
                  <a:cs typeface="+mn-cs"/>
                </a:rPr>
                <a:t>𝜑_(∗𝑡𝑟)〗^(</a:t>
              </a:r>
              <a:r>
                <a:rPr lang="nl-NL" sz="1000" b="0" i="0">
                  <a:solidFill>
                    <a:srgbClr val="0000FF"/>
                  </a:solidFill>
                  <a:latin typeface="Cambria Math"/>
                  <a:ea typeface="Cambria Math"/>
                </a:rPr>
                <a:t>𝜀−1)</a:t>
              </a:r>
              <a:endParaRPr lang="nl-NL" sz="1000">
                <a:solidFill>
                  <a:srgbClr val="0000FF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0.41888</cdr:x>
      <cdr:y>0.71764</cdr:y>
    </cdr:from>
    <cdr:to>
      <cdr:x>0.52874</cdr:x>
      <cdr:y>0.82354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6" name="TextBox 1"/>
            <cdr:cNvSpPr txBox="1"/>
          </cdr:nvSpPr>
          <cdr:spPr>
            <a:xfrm xmlns:a="http://schemas.openxmlformats.org/drawingml/2006/main">
              <a:off x="1951038" y="227965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𝜑</m:t>
                            </m:r>
                          </m:e>
                          <m:sub>
                            <m: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∗</m:t>
                            </m:r>
                            <m: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e>
                      <m:sup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000">
                <a:solidFill>
                  <a:srgbClr val="0066CC"/>
                </a:solidFill>
              </a:endParaRPr>
            </a:p>
          </cdr:txBody>
        </cdr:sp>
      </mc:Choice>
      <mc:Fallback xmlns="">
        <cdr:sp macro="" textlink="">
          <cdr:nvSpPr>
            <cdr:cNvPr id="16" name="TextBox 1"/>
            <cdr:cNvSpPr txBox="1"/>
          </cdr:nvSpPr>
          <cdr:spPr>
            <a:xfrm xmlns:a="http://schemas.openxmlformats.org/drawingml/2006/main">
              <a:off x="1951038" y="227965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〖</a:t>
              </a:r>
              <a:r>
                <a:rPr lang="nl-NL" sz="1000" b="0" i="0">
                  <a:solidFill>
                    <a:srgbClr val="0066CC"/>
                  </a:solidFill>
                  <a:effectLst/>
                  <a:latin typeface="Cambria Math"/>
                  <a:ea typeface="+mn-ea"/>
                  <a:cs typeface="+mn-cs"/>
                </a:rPr>
                <a:t>𝜑_(∗𝑥)〗^(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𝜀−1)</a:t>
              </a:r>
              <a:endParaRPr lang="nl-NL" sz="1000">
                <a:solidFill>
                  <a:srgbClr val="0066CC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0.29448</cdr:x>
      <cdr:y>0.73913</cdr:y>
    </cdr:from>
    <cdr:to>
      <cdr:x>0.2955</cdr:x>
      <cdr:y>0.83958</cdr:y>
    </cdr:to>
    <cdr:cxnSp macro="">
      <cdr:nvCxnSpPr>
        <cdr:cNvPr id="18" name="Straight Arrow Connector 17"/>
        <cdr:cNvCxnSpPr/>
      </cdr:nvCxnSpPr>
      <cdr:spPr>
        <a:xfrm xmlns:a="http://schemas.openxmlformats.org/drawingml/2006/main" flipH="1">
          <a:off x="1371602" y="2347915"/>
          <a:ext cx="4762" cy="31908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00FF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0.74642</cdr:x>
      <cdr:y>0.21439</cdr:y>
    </cdr:from>
    <cdr:to>
      <cdr:x>0.80573</cdr:x>
      <cdr:y>0.29235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2" name="TextBox 21"/>
            <cdr:cNvSpPr txBox="1"/>
          </cdr:nvSpPr>
          <cdr:spPr>
            <a:xfrm xmlns:a="http://schemas.openxmlformats.org/drawingml/2006/main">
              <a:off x="3476626" y="681040"/>
              <a:ext cx="276225" cy="24765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006600"/>
                        </a:solidFill>
                        <a:latin typeface="Cambria Math"/>
                      </a:rPr>
                      <m:t>𝐷</m:t>
                    </m:r>
                  </m:oMath>
                </m:oMathPara>
              </a14:m>
              <a:endParaRPr lang="nl-NL" sz="1000">
                <a:solidFill>
                  <a:srgbClr val="006600"/>
                </a:solidFill>
              </a:endParaRPr>
            </a:p>
          </cdr:txBody>
        </cdr:sp>
      </mc:Choice>
      <mc:Fallback xmlns="">
        <cdr:sp macro="" textlink="">
          <cdr:nvSpPr>
            <cdr:cNvPr id="22" name="TextBox 21"/>
            <cdr:cNvSpPr txBox="1"/>
          </cdr:nvSpPr>
          <cdr:spPr>
            <a:xfrm xmlns:a="http://schemas.openxmlformats.org/drawingml/2006/main">
              <a:off x="3476626" y="681040"/>
              <a:ext cx="276225" cy="24765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r>
                <a:rPr lang="nl-NL" sz="1000" b="0" i="0">
                  <a:solidFill>
                    <a:srgbClr val="006600"/>
                  </a:solidFill>
                  <a:latin typeface="Cambria Math"/>
                </a:rPr>
                <a:t>𝐷</a:t>
              </a:r>
              <a:endParaRPr lang="nl-NL" sz="1000">
                <a:solidFill>
                  <a:srgbClr val="006600"/>
                </a:solidFill>
              </a:endParaRPr>
            </a:p>
          </cdr:txBody>
        </cdr:sp>
      </mc:Fallback>
    </mc:AlternateContent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404811</xdr:colOff>
      <xdr:row>1</xdr:row>
      <xdr:rowOff>152398</xdr:rowOff>
    </xdr:from>
    <xdr:to>
      <xdr:col>17</xdr:col>
      <xdr:colOff>157161</xdr:colOff>
      <xdr:row>21</xdr:row>
      <xdr:rowOff>90487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0.64568</cdr:x>
      <cdr:y>0.44859</cdr:y>
    </cdr:from>
    <cdr:to>
      <cdr:x>0.8574</cdr:x>
      <cdr:y>0.55449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" name="TextBox 1"/>
            <cdr:cNvSpPr txBox="1"/>
          </cdr:nvSpPr>
          <cdr:spPr>
            <a:xfrm xmlns:a="http://schemas.openxmlformats.org/drawingml/2006/main" rot="20099468">
              <a:off x="3009435" y="1453466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  <m:t>𝐵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  <m:t>𝑡𝑟</m:t>
                        </m:r>
                      </m:sub>
                    </m:sSub>
                    <m:sSup>
                      <m:sSupPr>
                        <m:ctrlP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−</m:t>
                    </m:r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𝑓</m:t>
                    </m:r>
                  </m:oMath>
                </m:oMathPara>
              </a14:m>
              <a:endParaRPr lang="nl-NL" sz="1000">
                <a:solidFill>
                  <a:srgbClr val="0000FF"/>
                </a:solidFill>
              </a:endParaRPr>
            </a:p>
          </cdr:txBody>
        </cdr:sp>
      </mc:Choice>
      <mc:Fallback xmlns="">
        <cdr:sp macro="" textlink="">
          <cdr:nvSpPr>
            <cdr:cNvPr id="2" name="TextBox 1"/>
            <cdr:cNvSpPr txBox="1"/>
          </cdr:nvSpPr>
          <cdr:spPr>
            <a:xfrm xmlns:a="http://schemas.openxmlformats.org/drawingml/2006/main" rot="20099468">
              <a:off x="3009435" y="1453466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𝐵_𝑡𝑟 </a:t>
              </a:r>
              <a:r>
                <a:rPr lang="nl-NL" sz="1000" b="0" i="0">
                  <a:solidFill>
                    <a:srgbClr val="0000FF"/>
                  </a:solidFill>
                  <a:latin typeface="Cambria Math"/>
                  <a:ea typeface="Cambria Math"/>
                </a:rPr>
                <a:t>𝜑^(𝜀−1)</a:t>
              </a:r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−𝑓</a:t>
              </a:r>
              <a:endParaRPr lang="nl-NL" sz="1000">
                <a:solidFill>
                  <a:srgbClr val="0000FF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0.68194</cdr:x>
      <cdr:y>0.71991</cdr:y>
    </cdr:from>
    <cdr:to>
      <cdr:x>0.95028</cdr:x>
      <cdr:y>0.82929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TextBox 1"/>
            <cdr:cNvSpPr txBox="1"/>
          </cdr:nvSpPr>
          <cdr:spPr>
            <a:xfrm xmlns:a="http://schemas.openxmlformats.org/drawingml/2006/main">
              <a:off x="3117850" y="1974850"/>
              <a:ext cx="1226835" cy="30005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nl-NL" sz="1000"/>
                <a:t>productivity </a:t>
              </a:r>
              <a14:m>
                <m:oMath xmlns:m="http://schemas.openxmlformats.org/officeDocument/2006/math">
                  <m:sSup>
                    <m:sSupPr>
                      <m:ctrlPr>
                        <a:rPr lang="nl-NL" sz="1000" i="1">
                          <a:latin typeface="Cambria Math"/>
                        </a:rPr>
                      </m:ctrlPr>
                    </m:sSupPr>
                    <m:e>
                      <m:r>
                        <a:rPr lang="nl-NL" sz="1000" i="1">
                          <a:latin typeface="Cambria Math"/>
                          <a:ea typeface="Cambria Math"/>
                        </a:rPr>
                        <m:t>𝜑</m:t>
                      </m:r>
                    </m:e>
                    <m:sup>
                      <m:r>
                        <a:rPr lang="nl-NL" sz="1000" i="1">
                          <a:latin typeface="Cambria Math"/>
                          <a:ea typeface="Cambria Math"/>
                        </a:rPr>
                        <m:t>𝜀</m:t>
                      </m:r>
                      <m:r>
                        <a:rPr lang="nl-NL" sz="1000" b="0" i="1">
                          <a:latin typeface="Cambria Math"/>
                          <a:ea typeface="Cambria Math"/>
                        </a:rPr>
                        <m:t>−1</m:t>
                      </m:r>
                    </m:sup>
                  </m:sSup>
                </m:oMath>
              </a14:m>
              <a:endParaRPr lang="nl-NL" sz="1000"/>
            </a:p>
          </cdr:txBody>
        </cdr:sp>
      </mc:Choice>
      <mc:Fallback xmlns="">
        <cdr:sp macro="" textlink="">
          <cdr:nvSpPr>
            <cdr:cNvPr id="3" name="TextBox 1"/>
            <cdr:cNvSpPr txBox="1"/>
          </cdr:nvSpPr>
          <cdr:spPr>
            <a:xfrm xmlns:a="http://schemas.openxmlformats.org/drawingml/2006/main">
              <a:off x="3117850" y="1974850"/>
              <a:ext cx="1226835" cy="300051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nl-NL" sz="1000"/>
                <a:t>productivity </a:t>
              </a:r>
              <a:r>
                <a:rPr lang="nl-NL" sz="1000" i="0">
                  <a:latin typeface="Cambria Math"/>
                  <a:ea typeface="Cambria Math"/>
                </a:rPr>
                <a:t>𝜑^(𝜀</a:t>
              </a:r>
              <a:r>
                <a:rPr lang="nl-NL" sz="1000" b="0" i="0">
                  <a:latin typeface="Cambria Math"/>
                  <a:ea typeface="Cambria Math"/>
                </a:rPr>
                <a:t>−1)</a:t>
              </a:r>
              <a:endParaRPr lang="nl-NL" sz="1000"/>
            </a:p>
          </cdr:txBody>
        </cdr:sp>
      </mc:Fallback>
    </mc:AlternateContent>
  </cdr:relSizeAnchor>
  <cdr:relSizeAnchor xmlns:cdr="http://schemas.openxmlformats.org/drawingml/2006/chartDrawing">
    <cdr:from>
      <cdr:x>0.66485</cdr:x>
      <cdr:y>0.57815</cdr:y>
    </cdr:from>
    <cdr:to>
      <cdr:x>0.92302</cdr:x>
      <cdr:y>0.68405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4" name="TextBox 1"/>
            <cdr:cNvSpPr txBox="1"/>
          </cdr:nvSpPr>
          <cdr:spPr>
            <a:xfrm xmlns:a="http://schemas.openxmlformats.org/drawingml/2006/main" rot="20673027">
              <a:off x="3098800" y="1873250"/>
              <a:ext cx="1203326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𝜏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1−</m:t>
                        </m:r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</m:sup>
                    </m:sSup>
                    <m:sSub>
                      <m:sSub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𝐵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𝑡𝑟</m:t>
                        </m:r>
                      </m:sub>
                    </m:sSub>
                    <m:sSup>
                      <m:sSup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  <m:r>
                      <a:rPr lang="nl-NL" sz="1000" b="0" i="1">
                        <a:solidFill>
                          <a:srgbClr val="0066CC"/>
                        </a:solidFill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𝑓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nl-NL" sz="1000">
                <a:solidFill>
                  <a:srgbClr val="0066CC"/>
                </a:solidFill>
              </a:endParaRPr>
            </a:p>
          </cdr:txBody>
        </cdr:sp>
      </mc:Choice>
      <mc:Fallback xmlns="">
        <cdr:sp macro="" textlink="">
          <cdr:nvSpPr>
            <cdr:cNvPr id="4" name="TextBox 1"/>
            <cdr:cNvSpPr txBox="1"/>
          </cdr:nvSpPr>
          <cdr:spPr>
            <a:xfrm xmlns:a="http://schemas.openxmlformats.org/drawingml/2006/main" rot="20673027">
              <a:off x="3098800" y="1873250"/>
              <a:ext cx="1203326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𝜏^(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1−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𝜀) 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𝐵_𝑡𝑟 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𝜑^(𝜀−1)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−𝑓_𝑥</a:t>
              </a:r>
              <a:endParaRPr lang="nl-NL" sz="1000">
                <a:solidFill>
                  <a:srgbClr val="0066CC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0.30381</cdr:x>
      <cdr:y>0.50367</cdr:y>
    </cdr:from>
    <cdr:to>
      <cdr:x>0.51554</cdr:x>
      <cdr:y>0.60957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TextBox 1"/>
            <cdr:cNvSpPr txBox="1"/>
          </cdr:nvSpPr>
          <cdr:spPr>
            <a:xfrm xmlns:a="http://schemas.openxmlformats.org/drawingml/2006/main" rot="19856716">
              <a:off x="1416050" y="1631950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FF0000"/>
                        </a:solidFill>
                        <a:latin typeface="Cambria Math"/>
                      </a:rPr>
                      <m:t>𝐵</m:t>
                    </m:r>
                    <m:sSup>
                      <m:sSupPr>
                        <m:ctrlP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𝜑</m:t>
                        </m:r>
                      </m:e>
                      <m:sup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  <m:r>
                      <a:rPr lang="nl-NL" sz="1000" b="0" i="1">
                        <a:solidFill>
                          <a:srgbClr val="FF0000"/>
                        </a:solidFill>
                        <a:latin typeface="Cambria Math"/>
                      </a:rPr>
                      <m:t>−</m:t>
                    </m:r>
                    <m:r>
                      <a:rPr lang="nl-NL" sz="1000" b="0" i="1">
                        <a:solidFill>
                          <a:srgbClr val="FF0000"/>
                        </a:solidFill>
                        <a:latin typeface="Cambria Math"/>
                      </a:rPr>
                      <m:t>𝑓</m:t>
                    </m:r>
                  </m:oMath>
                </m:oMathPara>
              </a14:m>
              <a:endParaRPr lang="nl-NL" sz="1000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5" name="TextBox 1"/>
            <cdr:cNvSpPr txBox="1"/>
          </cdr:nvSpPr>
          <cdr:spPr>
            <a:xfrm xmlns:a="http://schemas.openxmlformats.org/drawingml/2006/main" rot="19856716">
              <a:off x="1416050" y="1631950"/>
              <a:ext cx="986829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FF0000"/>
                  </a:solidFill>
                  <a:latin typeface="Cambria Math"/>
                </a:rPr>
                <a:t>𝐵</a:t>
              </a:r>
              <a:r>
                <a:rPr lang="nl-NL" sz="1000" b="0" i="0">
                  <a:solidFill>
                    <a:srgbClr val="FF0000"/>
                  </a:solidFill>
                  <a:latin typeface="Cambria Math"/>
                  <a:ea typeface="Cambria Math"/>
                </a:rPr>
                <a:t>𝜑^(𝜀−1)</a:t>
              </a:r>
              <a:r>
                <a:rPr lang="nl-NL" sz="1000" b="0" i="0">
                  <a:solidFill>
                    <a:srgbClr val="FF0000"/>
                  </a:solidFill>
                  <a:latin typeface="Cambria Math"/>
                </a:rPr>
                <a:t>−𝑓</a:t>
              </a:r>
              <a:endParaRPr lang="nl-NL" sz="1000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0.00341</cdr:x>
      <cdr:y>0.81333</cdr:y>
    </cdr:from>
    <cdr:to>
      <cdr:x>0.07016</cdr:x>
      <cdr:y>0.91923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6" name="TextBox 1"/>
            <cdr:cNvSpPr txBox="1"/>
          </cdr:nvSpPr>
          <cdr:spPr>
            <a:xfrm xmlns:a="http://schemas.openxmlformats.org/drawingml/2006/main">
              <a:off x="15876" y="26352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−</m:t>
                    </m:r>
                    <m:r>
                      <a:rPr lang="nl-NL" sz="1000" b="0" i="1">
                        <a:solidFill>
                          <a:srgbClr val="0000FF"/>
                        </a:solidFill>
                        <a:latin typeface="Cambria Math"/>
                      </a:rPr>
                      <m:t>𝑓</m:t>
                    </m:r>
                  </m:oMath>
                </m:oMathPara>
              </a14:m>
              <a:endParaRPr lang="nl-NL" sz="1000">
                <a:solidFill>
                  <a:srgbClr val="0000FF"/>
                </a:solidFill>
              </a:endParaRPr>
            </a:p>
          </cdr:txBody>
        </cdr:sp>
      </mc:Choice>
      <mc:Fallback xmlns="">
        <cdr:sp macro="" textlink="">
          <cdr:nvSpPr>
            <cdr:cNvPr id="6" name="TextBox 1"/>
            <cdr:cNvSpPr txBox="1"/>
          </cdr:nvSpPr>
          <cdr:spPr>
            <a:xfrm xmlns:a="http://schemas.openxmlformats.org/drawingml/2006/main">
              <a:off x="15876" y="26352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−𝑓</a:t>
              </a:r>
              <a:endParaRPr lang="nl-NL" sz="1000">
                <a:solidFill>
                  <a:srgbClr val="0000FF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</cdr:x>
      <cdr:y>0.85644</cdr:y>
    </cdr:from>
    <cdr:to>
      <cdr:x>0.06676</cdr:x>
      <cdr:y>0.96234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7" name="TextBox 1"/>
            <cdr:cNvSpPr txBox="1"/>
          </cdr:nvSpPr>
          <cdr:spPr>
            <a:xfrm xmlns:a="http://schemas.openxmlformats.org/drawingml/2006/main">
              <a:off x="0" y="27749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0033CC"/>
                        </a:solidFill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nl-NL" sz="1000" b="0" i="1">
                            <a:solidFill>
                              <a:srgbClr val="0033CC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nl-NL" sz="1000" b="0" i="1">
                            <a:solidFill>
                              <a:srgbClr val="0033CC"/>
                            </a:solidFill>
                            <a:latin typeface="Cambria Math"/>
                          </a:rPr>
                          <m:t>𝑓</m:t>
                        </m:r>
                      </m:e>
                      <m:sub>
                        <m:r>
                          <a:rPr lang="nl-NL" sz="1000" b="0" i="1">
                            <a:solidFill>
                              <a:srgbClr val="0033CC"/>
                            </a:solidFill>
                            <a:latin typeface="Cambria Math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nl-NL" sz="1000">
                <a:solidFill>
                  <a:srgbClr val="0033CC"/>
                </a:solidFill>
              </a:endParaRPr>
            </a:p>
          </cdr:txBody>
        </cdr:sp>
      </mc:Choice>
      <mc:Fallback xmlns="">
        <cdr:sp macro="" textlink="">
          <cdr:nvSpPr>
            <cdr:cNvPr id="7" name="TextBox 1"/>
            <cdr:cNvSpPr txBox="1"/>
          </cdr:nvSpPr>
          <cdr:spPr>
            <a:xfrm xmlns:a="http://schemas.openxmlformats.org/drawingml/2006/main">
              <a:off x="0" y="2774950"/>
              <a:ext cx="311150" cy="343125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33CC"/>
                  </a:solidFill>
                  <a:latin typeface="Cambria Math"/>
                </a:rPr>
                <a:t>−𝑓_𝑥</a:t>
              </a:r>
              <a:endParaRPr lang="nl-NL" sz="1000">
                <a:solidFill>
                  <a:srgbClr val="0033CC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0.17644</cdr:x>
      <cdr:y>0.64582</cdr:y>
    </cdr:from>
    <cdr:to>
      <cdr:x>0.2863</cdr:x>
      <cdr:y>0.75172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8" name="TextBox 1"/>
            <cdr:cNvSpPr txBox="1"/>
          </cdr:nvSpPr>
          <cdr:spPr>
            <a:xfrm xmlns:a="http://schemas.openxmlformats.org/drawingml/2006/main">
              <a:off x="821797" y="2051506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nl-NL" sz="1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nl-NL" sz="1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𝜑</m:t>
                            </m:r>
                          </m:e>
                          <m:sub>
                            <m:r>
                              <a:rPr lang="nl-NL" sz="10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</m:e>
                      <m:sup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FF0000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000">
                <a:solidFill>
                  <a:srgbClr val="FF0000"/>
                </a:solidFill>
              </a:endParaRPr>
            </a:p>
          </cdr:txBody>
        </cdr:sp>
      </mc:Choice>
      <mc:Fallback xmlns="">
        <cdr:sp macro="" textlink="">
          <cdr:nvSpPr>
            <cdr:cNvPr id="8" name="TextBox 1"/>
            <cdr:cNvSpPr txBox="1"/>
          </cdr:nvSpPr>
          <cdr:spPr>
            <a:xfrm xmlns:a="http://schemas.openxmlformats.org/drawingml/2006/main">
              <a:off x="821797" y="2051506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FF0000"/>
                  </a:solidFill>
                  <a:latin typeface="Cambria Math"/>
                </a:rPr>
                <a:t>〖</a:t>
              </a:r>
              <a:r>
                <a:rPr lang="nl-NL" sz="10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𝜑_∗</a:t>
              </a:r>
              <a:r>
                <a:rPr lang="nl-NL" sz="1000" b="0" i="0">
                  <a:solidFill>
                    <a:srgbClr val="FF0000"/>
                  </a:solidFill>
                  <a:effectLst/>
                  <a:latin typeface="Cambria Math"/>
                  <a:ea typeface="+mn-ea"/>
                  <a:cs typeface="+mn-cs"/>
                </a:rPr>
                <a:t>〗^(</a:t>
              </a:r>
              <a:r>
                <a:rPr lang="nl-NL" sz="1000" b="0" i="0">
                  <a:solidFill>
                    <a:srgbClr val="FF0000"/>
                  </a:solidFill>
                  <a:latin typeface="Cambria Math"/>
                  <a:ea typeface="Cambria Math"/>
                </a:rPr>
                <a:t>𝜀−1)</a:t>
              </a:r>
              <a:endParaRPr lang="nl-NL" sz="1000">
                <a:solidFill>
                  <a:srgbClr val="FF0000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0.76362</cdr:x>
      <cdr:y>0.07398</cdr:y>
    </cdr:from>
    <cdr:to>
      <cdr:x>0.92575</cdr:x>
      <cdr:y>0.16806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559176" y="239714"/>
          <a:ext cx="755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l-NL" sz="1000">
              <a:solidFill>
                <a:srgbClr val="006600"/>
              </a:solidFill>
            </a:rPr>
            <a:t>trade profits</a:t>
          </a:r>
        </a:p>
      </cdr:txBody>
    </cdr:sp>
  </cdr:relSizeAnchor>
  <cdr:relSizeAnchor xmlns:cdr="http://schemas.openxmlformats.org/drawingml/2006/chartDrawing">
    <cdr:from>
      <cdr:x>0.86853</cdr:x>
      <cdr:y>0.21705</cdr:y>
    </cdr:from>
    <cdr:to>
      <cdr:x>0.92711</cdr:x>
      <cdr:y>0.33464</cdr:y>
    </cdr:to>
    <cdr:sp macro="" textlink="">
      <cdr:nvSpPr>
        <cdr:cNvPr id="12" name="Freeform 11"/>
        <cdr:cNvSpPr/>
      </cdr:nvSpPr>
      <cdr:spPr>
        <a:xfrm xmlns:a="http://schemas.openxmlformats.org/drawingml/2006/main">
          <a:off x="4048126" y="703264"/>
          <a:ext cx="273050" cy="381000"/>
        </a:xfrm>
        <a:custGeom xmlns:a="http://schemas.openxmlformats.org/drawingml/2006/main">
          <a:avLst/>
          <a:gdLst>
            <a:gd name="connsiteX0" fmla="*/ 0 w 273050"/>
            <a:gd name="connsiteY0" fmla="*/ 0 h 381000"/>
            <a:gd name="connsiteX1" fmla="*/ 120650 w 273050"/>
            <a:gd name="connsiteY1" fmla="*/ 63500 h 381000"/>
            <a:gd name="connsiteX2" fmla="*/ 215900 w 273050"/>
            <a:gd name="connsiteY2" fmla="*/ 215900 h 381000"/>
            <a:gd name="connsiteX3" fmla="*/ 273050 w 273050"/>
            <a:gd name="connsiteY3" fmla="*/ 38100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73050" h="381000">
              <a:moveTo>
                <a:pt x="0" y="0"/>
              </a:moveTo>
              <a:cubicBezTo>
                <a:pt x="42333" y="13758"/>
                <a:pt x="84667" y="27517"/>
                <a:pt x="120650" y="63500"/>
              </a:cubicBezTo>
              <a:cubicBezTo>
                <a:pt x="156633" y="99483"/>
                <a:pt x="190500" y="162983"/>
                <a:pt x="215900" y="215900"/>
              </a:cubicBezTo>
              <a:cubicBezTo>
                <a:pt x="241300" y="268817"/>
                <a:pt x="257175" y="324908"/>
                <a:pt x="273050" y="381000"/>
              </a:cubicBezTo>
            </a:path>
          </a:pathLst>
        </a:custGeom>
        <a:noFill xmlns:a="http://schemas.openxmlformats.org/drawingml/2006/main"/>
        <a:ln xmlns:a="http://schemas.openxmlformats.org/drawingml/2006/main" w="6350">
          <a:solidFill>
            <a:srgbClr val="FF0000"/>
          </a:solidFill>
          <a:prstDash val="sysDash"/>
          <a:headEnd type="none" w="med" len="med"/>
          <a:tailEnd type="triangle" w="med" len="me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0.52997</cdr:x>
      <cdr:y>0.5855</cdr:y>
    </cdr:from>
    <cdr:to>
      <cdr:x>0.58856</cdr:x>
      <cdr:y>0.67026</cdr:y>
    </cdr:to>
    <cdr:sp macro="" textlink="">
      <cdr:nvSpPr>
        <cdr:cNvPr id="13" name="Freeform 12"/>
        <cdr:cNvSpPr/>
      </cdr:nvSpPr>
      <cdr:spPr>
        <a:xfrm xmlns:a="http://schemas.openxmlformats.org/drawingml/2006/main">
          <a:off x="2470150" y="1897064"/>
          <a:ext cx="273050" cy="274636"/>
        </a:xfrm>
        <a:custGeom xmlns:a="http://schemas.openxmlformats.org/drawingml/2006/main">
          <a:avLst/>
          <a:gdLst>
            <a:gd name="connsiteX0" fmla="*/ 0 w 273050"/>
            <a:gd name="connsiteY0" fmla="*/ 0 h 381000"/>
            <a:gd name="connsiteX1" fmla="*/ 120650 w 273050"/>
            <a:gd name="connsiteY1" fmla="*/ 63500 h 381000"/>
            <a:gd name="connsiteX2" fmla="*/ 215900 w 273050"/>
            <a:gd name="connsiteY2" fmla="*/ 215900 h 381000"/>
            <a:gd name="connsiteX3" fmla="*/ 273050 w 273050"/>
            <a:gd name="connsiteY3" fmla="*/ 38100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73050" h="381000">
              <a:moveTo>
                <a:pt x="0" y="0"/>
              </a:moveTo>
              <a:cubicBezTo>
                <a:pt x="42333" y="13758"/>
                <a:pt x="84667" y="27517"/>
                <a:pt x="120650" y="63500"/>
              </a:cubicBezTo>
              <a:cubicBezTo>
                <a:pt x="156633" y="99483"/>
                <a:pt x="190500" y="162983"/>
                <a:pt x="215900" y="215900"/>
              </a:cubicBezTo>
              <a:cubicBezTo>
                <a:pt x="241300" y="268817"/>
                <a:pt x="257175" y="324908"/>
                <a:pt x="273050" y="381000"/>
              </a:cubicBezTo>
            </a:path>
          </a:pathLst>
        </a:custGeom>
        <a:noFill xmlns:a="http://schemas.openxmlformats.org/drawingml/2006/main"/>
        <a:ln xmlns:a="http://schemas.openxmlformats.org/drawingml/2006/main" w="6350">
          <a:solidFill>
            <a:srgbClr val="0066CC"/>
          </a:solidFill>
          <a:prstDash val="sysDash"/>
          <a:headEnd type="none" w="med" len="med"/>
          <a:tailEnd type="triangle" w="med" len="me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0.01432</cdr:x>
      <cdr:y>0.22339</cdr:y>
    </cdr:from>
    <cdr:to>
      <cdr:x>0.05624</cdr:x>
      <cdr:y>0.30885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66676" y="709614"/>
          <a:ext cx="195263" cy="271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0.26653</cdr:x>
      <cdr:y>0.81959</cdr:y>
    </cdr:from>
    <cdr:to>
      <cdr:x>0.37639</cdr:x>
      <cdr:y>0.92549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5" name="TextBox 1"/>
            <cdr:cNvSpPr txBox="1"/>
          </cdr:nvSpPr>
          <cdr:spPr>
            <a:xfrm xmlns:a="http://schemas.openxmlformats.org/drawingml/2006/main">
              <a:off x="1241425" y="260350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𝜑</m:t>
                            </m:r>
                          </m:e>
                          <m:sub>
                            <m: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∗</m:t>
                            </m:r>
                            <m:r>
                              <a:rPr lang="nl-NL" sz="1000" b="0" i="1">
                                <a:solidFill>
                                  <a:srgbClr val="0000FF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𝑡𝑟</m:t>
                            </m:r>
                          </m:sub>
                        </m:sSub>
                      </m:e>
                      <m:sup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00FF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000">
                <a:solidFill>
                  <a:srgbClr val="0000FF"/>
                </a:solidFill>
              </a:endParaRPr>
            </a:p>
          </cdr:txBody>
        </cdr:sp>
      </mc:Choice>
      <mc:Fallback xmlns="">
        <cdr:sp macro="" textlink="">
          <cdr:nvSpPr>
            <cdr:cNvPr id="15" name="TextBox 1"/>
            <cdr:cNvSpPr txBox="1"/>
          </cdr:nvSpPr>
          <cdr:spPr>
            <a:xfrm xmlns:a="http://schemas.openxmlformats.org/drawingml/2006/main">
              <a:off x="1241425" y="260350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00FF"/>
                  </a:solidFill>
                  <a:latin typeface="Cambria Math"/>
                </a:rPr>
                <a:t>〖</a:t>
              </a:r>
              <a:r>
                <a:rPr lang="nl-NL" sz="1000" b="0" i="0">
                  <a:solidFill>
                    <a:srgbClr val="0000FF"/>
                  </a:solidFill>
                  <a:effectLst/>
                  <a:latin typeface="Cambria Math"/>
                  <a:ea typeface="+mn-ea"/>
                  <a:cs typeface="+mn-cs"/>
                </a:rPr>
                <a:t>𝜑_(∗𝑡𝑟)〗^(</a:t>
              </a:r>
              <a:r>
                <a:rPr lang="nl-NL" sz="1000" b="0" i="0">
                  <a:solidFill>
                    <a:srgbClr val="0000FF"/>
                  </a:solidFill>
                  <a:latin typeface="Cambria Math"/>
                  <a:ea typeface="Cambria Math"/>
                </a:rPr>
                <a:t>𝜀−1)</a:t>
              </a:r>
              <a:endParaRPr lang="nl-NL" sz="1000">
                <a:solidFill>
                  <a:srgbClr val="0000FF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0.41888</cdr:x>
      <cdr:y>0.71764</cdr:y>
    </cdr:from>
    <cdr:to>
      <cdr:x>0.52874</cdr:x>
      <cdr:y>0.82354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16" name="TextBox 1"/>
            <cdr:cNvSpPr txBox="1"/>
          </cdr:nvSpPr>
          <cdr:spPr>
            <a:xfrm xmlns:a="http://schemas.openxmlformats.org/drawingml/2006/main">
              <a:off x="1951038" y="227965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</a:rPr>
                        </m:ctrlPr>
                      </m:sSupPr>
                      <m:e>
                        <m:sSub>
                          <m:sSubPr>
                            <m:ctrlP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𝜑</m:t>
                            </m:r>
                          </m:e>
                          <m:sub>
                            <m: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∗</m:t>
                            </m:r>
                            <m:r>
                              <a:rPr lang="nl-NL" sz="1000" b="0" i="1">
                                <a:solidFill>
                                  <a:srgbClr val="0066CC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sub>
                        </m:sSub>
                      </m:e>
                      <m:sup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𝜀</m:t>
                        </m:r>
                        <m:r>
                          <a:rPr lang="nl-NL" sz="1000" b="0" i="1">
                            <a:solidFill>
                              <a:srgbClr val="0066CC"/>
                            </a:solidFill>
                            <a:latin typeface="Cambria Math"/>
                            <a:ea typeface="Cambria Math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nl-NL" sz="1000">
                <a:solidFill>
                  <a:srgbClr val="0066CC"/>
                </a:solidFill>
              </a:endParaRPr>
            </a:p>
          </cdr:txBody>
        </cdr:sp>
      </mc:Choice>
      <mc:Fallback xmlns="">
        <cdr:sp macro="" textlink="">
          <cdr:nvSpPr>
            <cdr:cNvPr id="16" name="TextBox 1"/>
            <cdr:cNvSpPr txBox="1"/>
          </cdr:nvSpPr>
          <cdr:spPr>
            <a:xfrm xmlns:a="http://schemas.openxmlformats.org/drawingml/2006/main">
              <a:off x="1951038" y="2279650"/>
              <a:ext cx="511704" cy="3364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non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/>
              <a:r>
                <a:rPr lang="nl-NL" sz="1000" b="0" i="0">
                  <a:solidFill>
                    <a:srgbClr val="0066CC"/>
                  </a:solidFill>
                  <a:latin typeface="Cambria Math"/>
                </a:rPr>
                <a:t>〖</a:t>
              </a:r>
              <a:r>
                <a:rPr lang="nl-NL" sz="1000" b="0" i="0">
                  <a:solidFill>
                    <a:srgbClr val="0066CC"/>
                  </a:solidFill>
                  <a:effectLst/>
                  <a:latin typeface="Cambria Math"/>
                  <a:ea typeface="+mn-ea"/>
                  <a:cs typeface="+mn-cs"/>
                </a:rPr>
                <a:t>𝜑_(∗𝑥)〗^(</a:t>
              </a:r>
              <a:r>
                <a:rPr lang="nl-NL" sz="1000" b="0" i="0">
                  <a:solidFill>
                    <a:srgbClr val="0066CC"/>
                  </a:solidFill>
                  <a:latin typeface="Cambria Math"/>
                  <a:ea typeface="Cambria Math"/>
                </a:rPr>
                <a:t>𝜀−1)</a:t>
              </a:r>
              <a:endParaRPr lang="nl-NL" sz="1000">
                <a:solidFill>
                  <a:srgbClr val="0066CC"/>
                </a:solidFill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0.29448</cdr:x>
      <cdr:y>0.73913</cdr:y>
    </cdr:from>
    <cdr:to>
      <cdr:x>0.2955</cdr:x>
      <cdr:y>0.83958</cdr:y>
    </cdr:to>
    <cdr:cxnSp macro="">
      <cdr:nvCxnSpPr>
        <cdr:cNvPr id="18" name="Straight Arrow Connector 17"/>
        <cdr:cNvCxnSpPr/>
      </cdr:nvCxnSpPr>
      <cdr:spPr>
        <a:xfrm xmlns:a="http://schemas.openxmlformats.org/drawingml/2006/main" flipH="1">
          <a:off x="1371602" y="2347915"/>
          <a:ext cx="4762" cy="31908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00FF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0.74642</cdr:x>
      <cdr:y>0.21439</cdr:y>
    </cdr:from>
    <cdr:to>
      <cdr:x>0.80573</cdr:x>
      <cdr:y>0.29235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22" name="TextBox 21"/>
            <cdr:cNvSpPr txBox="1"/>
          </cdr:nvSpPr>
          <cdr:spPr>
            <a:xfrm xmlns:a="http://schemas.openxmlformats.org/drawingml/2006/main">
              <a:off x="3476626" y="681040"/>
              <a:ext cx="276225" cy="24765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l-NL" sz="1000" b="0" i="1">
                        <a:solidFill>
                          <a:srgbClr val="006600"/>
                        </a:solidFill>
                        <a:latin typeface="Cambria Math"/>
                      </a:rPr>
                      <m:t>𝐷</m:t>
                    </m:r>
                  </m:oMath>
                </m:oMathPara>
              </a14:m>
              <a:endParaRPr lang="nl-NL" sz="1000">
                <a:solidFill>
                  <a:srgbClr val="006600"/>
                </a:solidFill>
              </a:endParaRPr>
            </a:p>
          </cdr:txBody>
        </cdr:sp>
      </mc:Choice>
      <mc:Fallback xmlns="">
        <cdr:sp macro="" textlink="">
          <cdr:nvSpPr>
            <cdr:cNvPr id="22" name="TextBox 21"/>
            <cdr:cNvSpPr txBox="1"/>
          </cdr:nvSpPr>
          <cdr:spPr>
            <a:xfrm xmlns:a="http://schemas.openxmlformats.org/drawingml/2006/main">
              <a:off x="3476626" y="681040"/>
              <a:ext cx="276225" cy="24765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r>
                <a:rPr lang="nl-NL" sz="1000" b="0" i="0">
                  <a:solidFill>
                    <a:srgbClr val="006600"/>
                  </a:solidFill>
                  <a:latin typeface="Cambria Math"/>
                </a:rPr>
                <a:t>𝐷</a:t>
              </a:r>
              <a:endParaRPr lang="nl-NL" sz="1000">
                <a:solidFill>
                  <a:srgbClr val="006600"/>
                </a:solidFill>
              </a:endParaRPr>
            </a:p>
          </cdr:txBody>
        </cdr:sp>
      </mc:Fallback>
    </mc:AlternateContent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workbookViewId="0">
      <selection activeCell="O40" sqref="O40"/>
    </sheetView>
  </sheetViews>
  <sheetFormatPr defaultRowHeight="12.75" x14ac:dyDescent="0.2"/>
  <cols>
    <col min="1" max="26" width="9.140625" style="13"/>
  </cols>
  <sheetData>
    <row r="1" spans="1:13" x14ac:dyDescent="0.2">
      <c r="A1" s="12" t="s">
        <v>24</v>
      </c>
      <c r="J1" s="12" t="s">
        <v>29</v>
      </c>
    </row>
    <row r="2" spans="1:13" x14ac:dyDescent="0.2">
      <c r="A2" s="14" t="s">
        <v>25</v>
      </c>
      <c r="J2" s="14" t="s">
        <v>30</v>
      </c>
    </row>
    <row r="3" spans="1:13" x14ac:dyDescent="0.2">
      <c r="A3" s="14" t="s">
        <v>26</v>
      </c>
      <c r="J3" s="15" t="s">
        <v>31</v>
      </c>
      <c r="K3" s="16">
        <v>1.2</v>
      </c>
      <c r="M3" s="12"/>
    </row>
    <row r="4" spans="1:13" x14ac:dyDescent="0.2">
      <c r="A4" s="14" t="s">
        <v>27</v>
      </c>
      <c r="J4" s="14" t="s">
        <v>32</v>
      </c>
    </row>
    <row r="5" spans="1:13" x14ac:dyDescent="0.2">
      <c r="A5" s="14" t="s">
        <v>28</v>
      </c>
      <c r="J5" s="14" t="s">
        <v>33</v>
      </c>
    </row>
    <row r="6" spans="1:13" x14ac:dyDescent="0.2">
      <c r="J6" s="14" t="s">
        <v>34</v>
      </c>
    </row>
    <row r="8" spans="1:13" x14ac:dyDescent="0.2">
      <c r="A8" s="12" t="s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zoomScaleNormal="100" workbookViewId="0">
      <selection activeCell="R32" sqref="R32"/>
    </sheetView>
  </sheetViews>
  <sheetFormatPr defaultRowHeight="12.75" x14ac:dyDescent="0.2"/>
  <cols>
    <col min="1" max="1" width="10.5703125" customWidth="1"/>
    <col min="13" max="13" width="9.5703125" bestFit="1" customWidth="1"/>
  </cols>
  <sheetData>
    <row r="1" spans="1:11" x14ac:dyDescent="0.2">
      <c r="A1" t="s">
        <v>7</v>
      </c>
      <c r="D1" s="3" t="s">
        <v>0</v>
      </c>
      <c r="E1">
        <v>3</v>
      </c>
      <c r="J1" s="7" t="s">
        <v>20</v>
      </c>
      <c r="K1" s="7"/>
    </row>
    <row r="2" spans="1:11" x14ac:dyDescent="0.2">
      <c r="A2" t="s">
        <v>1</v>
      </c>
      <c r="B2">
        <v>3</v>
      </c>
      <c r="D2" s="3" t="s">
        <v>11</v>
      </c>
      <c r="E2">
        <v>3.5</v>
      </c>
    </row>
    <row r="3" spans="1:11" x14ac:dyDescent="0.2">
      <c r="A3" t="s">
        <v>5</v>
      </c>
      <c r="B3">
        <v>2</v>
      </c>
      <c r="D3" t="s">
        <v>9</v>
      </c>
      <c r="E3">
        <f>0.75*B3</f>
        <v>1.5</v>
      </c>
    </row>
    <row r="4" spans="1:11" x14ac:dyDescent="0.2">
      <c r="D4" s="3" t="s">
        <v>4</v>
      </c>
      <c r="E4">
        <v>1.2</v>
      </c>
      <c r="F4" s="11">
        <f>menu!K3</f>
        <v>1.2</v>
      </c>
    </row>
    <row r="5" spans="1:11" x14ac:dyDescent="0.2">
      <c r="A5" t="s">
        <v>6</v>
      </c>
      <c r="B5" s="1" t="s">
        <v>8</v>
      </c>
      <c r="D5" s="4" t="s">
        <v>10</v>
      </c>
      <c r="E5" s="4" t="s">
        <v>12</v>
      </c>
      <c r="F5" s="4" t="s">
        <v>13</v>
      </c>
      <c r="G5" s="4" t="s">
        <v>22</v>
      </c>
      <c r="H5" s="4" t="s">
        <v>23</v>
      </c>
    </row>
    <row r="6" spans="1:11" x14ac:dyDescent="0.2">
      <c r="A6" s="2">
        <v>0</v>
      </c>
      <c r="B6" s="2">
        <f>$B$3*$A6-$B$2</f>
        <v>-3</v>
      </c>
      <c r="C6" s="5">
        <f>MAX(B6,0)</f>
        <v>0</v>
      </c>
      <c r="D6" s="2">
        <f>$E$3*$A6-$B$2</f>
        <v>-3</v>
      </c>
      <c r="E6" s="2">
        <f>$E$4^(1-$E$1)*$E$3*$A6-$E$2</f>
        <v>-3.5</v>
      </c>
      <c r="F6" s="2">
        <f>MAX(D6,0)+MAX(0,E6)</f>
        <v>0</v>
      </c>
      <c r="G6" s="2">
        <f>$F$4^(1-$E$1)*$E$3*$A6-$E$2</f>
        <v>-3.5</v>
      </c>
      <c r="H6" s="2">
        <f>MAX(D6,0)+MAX(0,G6)</f>
        <v>0</v>
      </c>
    </row>
    <row r="7" spans="1:11" x14ac:dyDescent="0.2">
      <c r="A7" s="2">
        <f>A6+0.2</f>
        <v>0.2</v>
      </c>
      <c r="B7" s="2">
        <f t="shared" ref="B7:B48" si="0">$B$3*$A7-$B$2</f>
        <v>-2.6</v>
      </c>
      <c r="C7" s="5">
        <f t="shared" ref="C7:C22" si="1">MAX(B7,0)</f>
        <v>0</v>
      </c>
      <c r="D7" s="2">
        <f t="shared" ref="D7:D48" si="2">$E$3*$A7-$B$2</f>
        <v>-2.7</v>
      </c>
      <c r="E7" s="2">
        <f t="shared" ref="E7:E48" si="3">$E$4^(1-$E$1)*$E$3*$A7-$E$2</f>
        <v>-3.2916666666666665</v>
      </c>
      <c r="F7" s="2">
        <f t="shared" ref="F7:F48" si="4">MAX(D7,0)+MAX(0,E7)</f>
        <v>0</v>
      </c>
      <c r="G7" s="2">
        <f t="shared" ref="G7:G48" si="5">$F$4^(1-$E$1)*$E$3*$A7-$E$2</f>
        <v>-3.2916666666666665</v>
      </c>
      <c r="H7" s="2">
        <f t="shared" ref="H7:H48" si="6">MAX(D7,0)+MAX(0,G7)</f>
        <v>0</v>
      </c>
    </row>
    <row r="8" spans="1:11" x14ac:dyDescent="0.2">
      <c r="A8" s="2">
        <f t="shared" ref="A8:A22" si="7">A7+0.2</f>
        <v>0.4</v>
      </c>
      <c r="B8" s="2">
        <f t="shared" si="0"/>
        <v>-2.2000000000000002</v>
      </c>
      <c r="C8" s="5">
        <f t="shared" si="1"/>
        <v>0</v>
      </c>
      <c r="D8" s="2">
        <f t="shared" si="2"/>
        <v>-2.4</v>
      </c>
      <c r="E8" s="2">
        <f t="shared" si="3"/>
        <v>-3.0833333333333335</v>
      </c>
      <c r="F8" s="2">
        <f t="shared" si="4"/>
        <v>0</v>
      </c>
      <c r="G8" s="2">
        <f t="shared" si="5"/>
        <v>-3.0833333333333335</v>
      </c>
      <c r="H8" s="2">
        <f t="shared" si="6"/>
        <v>0</v>
      </c>
    </row>
    <row r="9" spans="1:11" x14ac:dyDescent="0.2">
      <c r="A9" s="2">
        <f t="shared" si="7"/>
        <v>0.60000000000000009</v>
      </c>
      <c r="B9" s="2">
        <f t="shared" si="0"/>
        <v>-1.7999999999999998</v>
      </c>
      <c r="C9" s="5">
        <f t="shared" si="1"/>
        <v>0</v>
      </c>
      <c r="D9" s="2">
        <f t="shared" si="2"/>
        <v>-2.0999999999999996</v>
      </c>
      <c r="E9" s="2">
        <f t="shared" si="3"/>
        <v>-2.875</v>
      </c>
      <c r="F9" s="2">
        <f t="shared" si="4"/>
        <v>0</v>
      </c>
      <c r="G9" s="2">
        <f t="shared" si="5"/>
        <v>-2.875</v>
      </c>
      <c r="H9" s="2">
        <f t="shared" si="6"/>
        <v>0</v>
      </c>
    </row>
    <row r="10" spans="1:11" x14ac:dyDescent="0.2">
      <c r="A10" s="2">
        <f t="shared" si="7"/>
        <v>0.8</v>
      </c>
      <c r="B10" s="2">
        <f t="shared" si="0"/>
        <v>-1.4</v>
      </c>
      <c r="C10" s="5">
        <f t="shared" si="1"/>
        <v>0</v>
      </c>
      <c r="D10" s="2">
        <f t="shared" si="2"/>
        <v>-1.7999999999999998</v>
      </c>
      <c r="E10" s="2">
        <f t="shared" si="3"/>
        <v>-2.666666666666667</v>
      </c>
      <c r="F10" s="2">
        <f t="shared" si="4"/>
        <v>0</v>
      </c>
      <c r="G10" s="2">
        <f t="shared" si="5"/>
        <v>-2.666666666666667</v>
      </c>
      <c r="H10" s="2">
        <f t="shared" si="6"/>
        <v>0</v>
      </c>
    </row>
    <row r="11" spans="1:11" x14ac:dyDescent="0.2">
      <c r="A11" s="2">
        <f t="shared" si="7"/>
        <v>1</v>
      </c>
      <c r="B11" s="2">
        <f t="shared" si="0"/>
        <v>-1</v>
      </c>
      <c r="C11" s="5">
        <f t="shared" si="1"/>
        <v>0</v>
      </c>
      <c r="D11" s="2">
        <f t="shared" si="2"/>
        <v>-1.5</v>
      </c>
      <c r="E11" s="2">
        <f t="shared" si="3"/>
        <v>-2.4583333333333335</v>
      </c>
      <c r="F11" s="2">
        <f t="shared" si="4"/>
        <v>0</v>
      </c>
      <c r="G11" s="2">
        <f t="shared" si="5"/>
        <v>-2.4583333333333335</v>
      </c>
      <c r="H11" s="2">
        <f t="shared" si="6"/>
        <v>0</v>
      </c>
    </row>
    <row r="12" spans="1:11" x14ac:dyDescent="0.2">
      <c r="A12" s="2">
        <f t="shared" si="7"/>
        <v>1.2</v>
      </c>
      <c r="B12" s="2">
        <f t="shared" si="0"/>
        <v>-0.60000000000000009</v>
      </c>
      <c r="C12" s="5">
        <f t="shared" si="1"/>
        <v>0</v>
      </c>
      <c r="D12" s="2">
        <f t="shared" si="2"/>
        <v>-1.2000000000000002</v>
      </c>
      <c r="E12" s="2">
        <f t="shared" si="3"/>
        <v>-2.25</v>
      </c>
      <c r="F12" s="2">
        <f t="shared" si="4"/>
        <v>0</v>
      </c>
      <c r="G12" s="2">
        <f t="shared" si="5"/>
        <v>-2.25</v>
      </c>
      <c r="H12" s="2">
        <f t="shared" si="6"/>
        <v>0</v>
      </c>
    </row>
    <row r="13" spans="1:11" x14ac:dyDescent="0.2">
      <c r="A13" s="2">
        <f t="shared" si="7"/>
        <v>1.4</v>
      </c>
      <c r="B13" s="2">
        <f t="shared" si="0"/>
        <v>-0.20000000000000018</v>
      </c>
      <c r="C13" s="5">
        <f t="shared" si="1"/>
        <v>0</v>
      </c>
      <c r="D13" s="2">
        <f t="shared" si="2"/>
        <v>-0.90000000000000036</v>
      </c>
      <c r="E13" s="2">
        <f t="shared" si="3"/>
        <v>-2.041666666666667</v>
      </c>
      <c r="F13" s="2">
        <f t="shared" si="4"/>
        <v>0</v>
      </c>
      <c r="G13" s="2">
        <f t="shared" si="5"/>
        <v>-2.041666666666667</v>
      </c>
      <c r="H13" s="2">
        <f t="shared" si="6"/>
        <v>0</v>
      </c>
    </row>
    <row r="14" spans="1:11" x14ac:dyDescent="0.2">
      <c r="A14" s="2">
        <f t="shared" si="7"/>
        <v>1.5999999999999999</v>
      </c>
      <c r="B14" s="2">
        <f t="shared" si="0"/>
        <v>0.19999999999999973</v>
      </c>
      <c r="C14" s="5">
        <f t="shared" si="1"/>
        <v>0.19999999999999973</v>
      </c>
      <c r="D14" s="2">
        <f t="shared" si="2"/>
        <v>-0.60000000000000009</v>
      </c>
      <c r="E14" s="2">
        <f t="shared" si="3"/>
        <v>-1.8333333333333337</v>
      </c>
      <c r="F14" s="2">
        <f t="shared" si="4"/>
        <v>0</v>
      </c>
      <c r="G14" s="2">
        <f t="shared" si="5"/>
        <v>-1.8333333333333337</v>
      </c>
      <c r="H14" s="2">
        <f t="shared" si="6"/>
        <v>0</v>
      </c>
    </row>
    <row r="15" spans="1:11" x14ac:dyDescent="0.2">
      <c r="A15" s="2">
        <v>1.67</v>
      </c>
      <c r="B15" s="2">
        <f t="shared" si="0"/>
        <v>0.33999999999999986</v>
      </c>
      <c r="C15" s="5">
        <f t="shared" si="1"/>
        <v>0.33999999999999986</v>
      </c>
      <c r="D15" s="2">
        <f t="shared" si="2"/>
        <v>-0.49500000000000011</v>
      </c>
      <c r="E15" s="2">
        <f t="shared" si="3"/>
        <v>-1.760416666666667</v>
      </c>
      <c r="F15" s="2">
        <f t="shared" si="4"/>
        <v>0</v>
      </c>
      <c r="G15" s="2">
        <f t="shared" si="5"/>
        <v>-1.760416666666667</v>
      </c>
      <c r="H15" s="2">
        <f t="shared" si="6"/>
        <v>0</v>
      </c>
    </row>
    <row r="16" spans="1:11" x14ac:dyDescent="0.2">
      <c r="A16" s="2">
        <f t="shared" si="7"/>
        <v>1.8699999999999999</v>
      </c>
      <c r="B16" s="2">
        <f t="shared" si="0"/>
        <v>0.73999999999999977</v>
      </c>
      <c r="C16" s="5">
        <f t="shared" si="1"/>
        <v>0.73999999999999977</v>
      </c>
      <c r="D16" s="2">
        <f t="shared" si="2"/>
        <v>-0.19500000000000028</v>
      </c>
      <c r="E16" s="2">
        <f t="shared" si="3"/>
        <v>-1.5520833333333337</v>
      </c>
      <c r="F16" s="2">
        <f t="shared" si="4"/>
        <v>0</v>
      </c>
      <c r="G16" s="2">
        <f t="shared" si="5"/>
        <v>-1.5520833333333337</v>
      </c>
      <c r="H16" s="2">
        <f t="shared" si="6"/>
        <v>0</v>
      </c>
    </row>
    <row r="17" spans="1:24" x14ac:dyDescent="0.2">
      <c r="A17" s="2">
        <f t="shared" si="7"/>
        <v>2.0699999999999998</v>
      </c>
      <c r="B17" s="2">
        <f t="shared" si="0"/>
        <v>1.1399999999999997</v>
      </c>
      <c r="C17" s="5">
        <f t="shared" si="1"/>
        <v>1.1399999999999997</v>
      </c>
      <c r="D17" s="2">
        <f t="shared" si="2"/>
        <v>0.10499999999999954</v>
      </c>
      <c r="E17" s="2">
        <f t="shared" si="3"/>
        <v>-1.3437500000000004</v>
      </c>
      <c r="F17" s="2">
        <f t="shared" si="4"/>
        <v>0.10499999999999954</v>
      </c>
      <c r="G17" s="2">
        <f t="shared" si="5"/>
        <v>-1.3437500000000004</v>
      </c>
      <c r="H17" s="2">
        <f t="shared" si="6"/>
        <v>0.10499999999999954</v>
      </c>
    </row>
    <row r="18" spans="1:24" x14ac:dyDescent="0.2">
      <c r="A18" s="2">
        <f t="shared" si="7"/>
        <v>2.27</v>
      </c>
      <c r="B18" s="2">
        <f t="shared" si="0"/>
        <v>1.54</v>
      </c>
      <c r="C18" s="5">
        <f t="shared" si="1"/>
        <v>1.54</v>
      </c>
      <c r="D18" s="2">
        <f t="shared" si="2"/>
        <v>0.40500000000000025</v>
      </c>
      <c r="E18" s="2">
        <f t="shared" si="3"/>
        <v>-1.135416666666667</v>
      </c>
      <c r="F18" s="2">
        <f t="shared" si="4"/>
        <v>0.40500000000000025</v>
      </c>
      <c r="G18" s="2">
        <f t="shared" si="5"/>
        <v>-1.135416666666667</v>
      </c>
      <c r="H18" s="2">
        <f t="shared" si="6"/>
        <v>0.40500000000000025</v>
      </c>
    </row>
    <row r="19" spans="1:24" x14ac:dyDescent="0.2">
      <c r="A19" s="2">
        <f t="shared" si="7"/>
        <v>2.4700000000000002</v>
      </c>
      <c r="B19" s="2">
        <f t="shared" si="0"/>
        <v>1.9400000000000004</v>
      </c>
      <c r="C19" s="5">
        <f t="shared" si="1"/>
        <v>1.9400000000000004</v>
      </c>
      <c r="D19" s="2">
        <f t="shared" si="2"/>
        <v>0.70500000000000007</v>
      </c>
      <c r="E19" s="2">
        <f t="shared" si="3"/>
        <v>-0.92708333333333348</v>
      </c>
      <c r="F19" s="2">
        <f t="shared" si="4"/>
        <v>0.70500000000000007</v>
      </c>
      <c r="G19" s="2">
        <f t="shared" si="5"/>
        <v>-0.92708333333333348</v>
      </c>
      <c r="H19" s="2">
        <f t="shared" si="6"/>
        <v>0.70500000000000007</v>
      </c>
    </row>
    <row r="20" spans="1:24" x14ac:dyDescent="0.2">
      <c r="A20" s="2">
        <f t="shared" si="7"/>
        <v>2.6700000000000004</v>
      </c>
      <c r="B20" s="2">
        <f t="shared" si="0"/>
        <v>2.3400000000000007</v>
      </c>
      <c r="C20" s="5">
        <f t="shared" si="1"/>
        <v>2.3400000000000007</v>
      </c>
      <c r="D20" s="2">
        <f t="shared" si="2"/>
        <v>1.0050000000000008</v>
      </c>
      <c r="E20" s="2">
        <f t="shared" si="3"/>
        <v>-0.71875</v>
      </c>
      <c r="F20" s="2">
        <f t="shared" si="4"/>
        <v>1.0050000000000008</v>
      </c>
      <c r="G20" s="2">
        <f t="shared" si="5"/>
        <v>-0.71875</v>
      </c>
      <c r="H20" s="2">
        <f t="shared" si="6"/>
        <v>1.0050000000000008</v>
      </c>
    </row>
    <row r="21" spans="1:24" x14ac:dyDescent="0.2">
      <c r="A21" s="2">
        <f t="shared" si="7"/>
        <v>2.8700000000000006</v>
      </c>
      <c r="B21" s="2">
        <f t="shared" si="0"/>
        <v>2.7400000000000011</v>
      </c>
      <c r="C21" s="5">
        <f t="shared" si="1"/>
        <v>2.7400000000000011</v>
      </c>
      <c r="D21" s="2">
        <f t="shared" si="2"/>
        <v>1.3050000000000006</v>
      </c>
      <c r="E21" s="2">
        <f t="shared" si="3"/>
        <v>-0.51041666666666652</v>
      </c>
      <c r="F21" s="2">
        <f t="shared" si="4"/>
        <v>1.3050000000000006</v>
      </c>
      <c r="G21" s="2">
        <f t="shared" si="5"/>
        <v>-0.51041666666666652</v>
      </c>
      <c r="H21" s="2">
        <f t="shared" si="6"/>
        <v>1.3050000000000006</v>
      </c>
    </row>
    <row r="22" spans="1:24" x14ac:dyDescent="0.2">
      <c r="A22" s="2">
        <f t="shared" si="7"/>
        <v>3.0700000000000007</v>
      </c>
      <c r="B22" s="2">
        <f t="shared" si="0"/>
        <v>3.1400000000000015</v>
      </c>
      <c r="C22" s="5">
        <f t="shared" si="1"/>
        <v>3.1400000000000015</v>
      </c>
      <c r="D22" s="2">
        <f t="shared" si="2"/>
        <v>1.6050000000000013</v>
      </c>
      <c r="E22" s="2">
        <f t="shared" si="3"/>
        <v>-0.30208333333333304</v>
      </c>
      <c r="F22" s="2">
        <f t="shared" si="4"/>
        <v>1.6050000000000013</v>
      </c>
      <c r="G22" s="2">
        <f t="shared" si="5"/>
        <v>-0.30208333333333304</v>
      </c>
      <c r="H22" s="2">
        <f t="shared" si="6"/>
        <v>1.6050000000000013</v>
      </c>
      <c r="R22" s="9"/>
      <c r="S22" s="9"/>
      <c r="T22" s="9"/>
      <c r="U22" s="9"/>
      <c r="V22" s="9"/>
      <c r="W22" s="9"/>
      <c r="X22" s="9"/>
    </row>
    <row r="23" spans="1:24" x14ac:dyDescent="0.2">
      <c r="A23" s="2">
        <f t="shared" ref="A23:A48" si="8">A22+0.2</f>
        <v>3.2700000000000009</v>
      </c>
      <c r="B23" s="2">
        <f t="shared" si="0"/>
        <v>3.5400000000000018</v>
      </c>
      <c r="C23" s="5">
        <f t="shared" ref="C23:C48" si="9">MAX(B23,0)</f>
        <v>3.5400000000000018</v>
      </c>
      <c r="D23" s="2">
        <f t="shared" si="2"/>
        <v>1.9050000000000011</v>
      </c>
      <c r="E23" s="2">
        <f t="shared" si="3"/>
        <v>-9.3749999999999556E-2</v>
      </c>
      <c r="F23" s="2">
        <f t="shared" si="4"/>
        <v>1.9050000000000011</v>
      </c>
      <c r="G23" s="2">
        <f t="shared" si="5"/>
        <v>-9.3749999999999556E-2</v>
      </c>
      <c r="H23" s="2">
        <f t="shared" si="6"/>
        <v>1.9050000000000011</v>
      </c>
      <c r="K23" s="3" t="s">
        <v>3</v>
      </c>
      <c r="M23" s="6">
        <f>B2/B3</f>
        <v>1.5</v>
      </c>
      <c r="R23" s="9"/>
      <c r="S23" s="9"/>
      <c r="T23" s="9"/>
      <c r="U23" s="9"/>
      <c r="V23" s="9"/>
      <c r="W23" s="9"/>
      <c r="X23" s="9"/>
    </row>
    <row r="24" spans="1:24" x14ac:dyDescent="0.2">
      <c r="A24" s="2">
        <f>A23+0.1</f>
        <v>3.370000000000001</v>
      </c>
      <c r="B24" s="2">
        <f t="shared" si="0"/>
        <v>3.740000000000002</v>
      </c>
      <c r="C24" s="5">
        <f t="shared" si="9"/>
        <v>3.740000000000002</v>
      </c>
      <c r="D24" s="2">
        <f t="shared" si="2"/>
        <v>2.0550000000000015</v>
      </c>
      <c r="E24" s="2">
        <f t="shared" si="3"/>
        <v>1.0416666666667407E-2</v>
      </c>
      <c r="F24" s="2">
        <f t="shared" si="4"/>
        <v>2.0654166666666689</v>
      </c>
      <c r="G24" s="2">
        <f t="shared" si="5"/>
        <v>1.0416666666667407E-2</v>
      </c>
      <c r="H24" s="2">
        <f t="shared" si="6"/>
        <v>2.0654166666666689</v>
      </c>
      <c r="K24" s="3" t="s">
        <v>2</v>
      </c>
      <c r="M24" s="6">
        <f>B2/E3</f>
        <v>2</v>
      </c>
      <c r="R24" s="9"/>
      <c r="S24" s="9"/>
      <c r="T24" s="9"/>
      <c r="U24" s="9"/>
      <c r="V24" s="9"/>
      <c r="W24" s="9"/>
      <c r="X24" s="9"/>
    </row>
    <row r="25" spans="1:24" x14ac:dyDescent="0.2">
      <c r="A25" s="2">
        <f t="shared" si="8"/>
        <v>3.5700000000000012</v>
      </c>
      <c r="B25" s="2">
        <f t="shared" si="0"/>
        <v>4.1400000000000023</v>
      </c>
      <c r="C25" s="5">
        <f t="shared" si="9"/>
        <v>4.1400000000000023</v>
      </c>
      <c r="D25" s="2">
        <f t="shared" si="2"/>
        <v>2.3550000000000022</v>
      </c>
      <c r="E25" s="2">
        <f t="shared" si="3"/>
        <v>0.21875000000000089</v>
      </c>
      <c r="F25" s="2">
        <f t="shared" si="4"/>
        <v>2.5737500000000031</v>
      </c>
      <c r="G25" s="2">
        <f t="shared" si="5"/>
        <v>0.21875000000000089</v>
      </c>
      <c r="H25" s="2">
        <f t="shared" si="6"/>
        <v>2.5737500000000031</v>
      </c>
      <c r="K25" s="3" t="s">
        <v>14</v>
      </c>
      <c r="M25" s="6">
        <f>E2*E4^(E1-1)/(E3)</f>
        <v>3.36</v>
      </c>
      <c r="R25" s="9"/>
      <c r="S25" s="9"/>
      <c r="T25" s="9"/>
      <c r="U25" s="9"/>
      <c r="V25" s="8"/>
      <c r="W25" s="8"/>
      <c r="X25" s="9"/>
    </row>
    <row r="26" spans="1:24" x14ac:dyDescent="0.2">
      <c r="A26" s="2">
        <f t="shared" si="8"/>
        <v>3.7700000000000014</v>
      </c>
      <c r="B26" s="2">
        <f t="shared" si="0"/>
        <v>4.5400000000000027</v>
      </c>
      <c r="C26" s="5">
        <f t="shared" si="9"/>
        <v>4.5400000000000027</v>
      </c>
      <c r="D26" s="2">
        <f t="shared" si="2"/>
        <v>2.655000000000002</v>
      </c>
      <c r="E26" s="2">
        <f t="shared" si="3"/>
        <v>0.42708333333333437</v>
      </c>
      <c r="F26" s="2">
        <f t="shared" si="4"/>
        <v>3.0820833333333364</v>
      </c>
      <c r="G26" s="2">
        <f t="shared" si="5"/>
        <v>0.42708333333333437</v>
      </c>
      <c r="H26" s="2">
        <f t="shared" si="6"/>
        <v>3.0820833333333364</v>
      </c>
      <c r="R26" s="10"/>
      <c r="S26" s="9"/>
      <c r="T26" s="9"/>
      <c r="U26" s="9"/>
      <c r="V26" s="9"/>
      <c r="W26" s="9"/>
      <c r="X26" s="9"/>
    </row>
    <row r="27" spans="1:24" x14ac:dyDescent="0.2">
      <c r="A27" s="2">
        <f t="shared" si="8"/>
        <v>3.9700000000000015</v>
      </c>
      <c r="B27" s="2">
        <f t="shared" si="0"/>
        <v>4.9400000000000031</v>
      </c>
      <c r="C27" s="5">
        <f t="shared" si="9"/>
        <v>4.9400000000000031</v>
      </c>
      <c r="D27" s="2">
        <f t="shared" si="2"/>
        <v>2.9550000000000018</v>
      </c>
      <c r="E27" s="2">
        <f t="shared" si="3"/>
        <v>0.63541666666666785</v>
      </c>
      <c r="F27" s="2">
        <f t="shared" si="4"/>
        <v>3.5904166666666697</v>
      </c>
      <c r="G27" s="2">
        <f t="shared" si="5"/>
        <v>0.63541666666666785</v>
      </c>
      <c r="H27" s="2">
        <f t="shared" si="6"/>
        <v>3.5904166666666697</v>
      </c>
      <c r="K27">
        <v>0</v>
      </c>
      <c r="L27">
        <f>-B2</f>
        <v>-3</v>
      </c>
      <c r="M27" s="3" t="s">
        <v>15</v>
      </c>
      <c r="O27" s="6">
        <f>M25</f>
        <v>3.36</v>
      </c>
      <c r="P27">
        <v>0</v>
      </c>
      <c r="R27" s="9"/>
      <c r="S27" s="9"/>
      <c r="T27" s="9"/>
      <c r="U27" s="9"/>
      <c r="V27" s="9"/>
      <c r="W27" s="9"/>
      <c r="X27" s="9"/>
    </row>
    <row r="28" spans="1:24" x14ac:dyDescent="0.2">
      <c r="A28" s="2">
        <f t="shared" si="8"/>
        <v>4.1700000000000017</v>
      </c>
      <c r="B28" s="2">
        <f t="shared" si="0"/>
        <v>5.3400000000000034</v>
      </c>
      <c r="C28" s="5">
        <f t="shared" si="9"/>
        <v>5.3400000000000034</v>
      </c>
      <c r="D28" s="2">
        <f t="shared" si="2"/>
        <v>3.2550000000000026</v>
      </c>
      <c r="E28" s="2">
        <f t="shared" si="3"/>
        <v>0.84375000000000089</v>
      </c>
      <c r="F28" s="2">
        <f t="shared" si="4"/>
        <v>4.0987500000000034</v>
      </c>
      <c r="G28" s="2">
        <f t="shared" si="5"/>
        <v>0.84375000000000089</v>
      </c>
      <c r="H28" s="2">
        <f t="shared" si="6"/>
        <v>4.0987500000000034</v>
      </c>
      <c r="K28" s="6">
        <f>M23</f>
        <v>1.5</v>
      </c>
      <c r="L28">
        <f>$B$3*K28-$B$2</f>
        <v>0</v>
      </c>
      <c r="O28" s="6">
        <f>O27</f>
        <v>3.36</v>
      </c>
      <c r="P28">
        <f>L46</f>
        <v>2.0399999999999991</v>
      </c>
      <c r="R28" s="9"/>
      <c r="S28" s="9"/>
      <c r="T28" s="9"/>
      <c r="U28" s="9"/>
      <c r="V28" s="9"/>
      <c r="W28" s="9"/>
      <c r="X28" s="9"/>
    </row>
    <row r="29" spans="1:24" x14ac:dyDescent="0.2">
      <c r="A29" s="2">
        <f t="shared" si="8"/>
        <v>4.3700000000000019</v>
      </c>
      <c r="B29" s="2">
        <f t="shared" si="0"/>
        <v>5.7400000000000038</v>
      </c>
      <c r="C29" s="5">
        <f t="shared" si="9"/>
        <v>5.7400000000000038</v>
      </c>
      <c r="D29" s="2">
        <f t="shared" si="2"/>
        <v>3.5550000000000033</v>
      </c>
      <c r="E29" s="2">
        <f t="shared" si="3"/>
        <v>1.0520833333333348</v>
      </c>
      <c r="F29" s="2">
        <f t="shared" si="4"/>
        <v>4.6070833333333381</v>
      </c>
      <c r="G29" s="2">
        <f t="shared" si="5"/>
        <v>1.0520833333333348</v>
      </c>
      <c r="H29" s="2">
        <f t="shared" si="6"/>
        <v>4.6070833333333381</v>
      </c>
      <c r="K29" s="6">
        <f>K28</f>
        <v>1.5</v>
      </c>
      <c r="L29">
        <f>$B$3*K29-$B$2</f>
        <v>0</v>
      </c>
      <c r="M29" s="3" t="s">
        <v>16</v>
      </c>
      <c r="R29" s="9"/>
      <c r="S29" s="9"/>
      <c r="T29" s="9"/>
      <c r="U29" s="9"/>
      <c r="V29" s="9"/>
      <c r="W29" s="9"/>
      <c r="X29" s="9"/>
    </row>
    <row r="30" spans="1:24" x14ac:dyDescent="0.2">
      <c r="A30" s="2">
        <f t="shared" si="8"/>
        <v>4.5700000000000021</v>
      </c>
      <c r="B30" s="2">
        <f t="shared" si="0"/>
        <v>6.1400000000000041</v>
      </c>
      <c r="C30" s="5">
        <f t="shared" si="9"/>
        <v>6.1400000000000041</v>
      </c>
      <c r="D30" s="2">
        <f t="shared" si="2"/>
        <v>3.8550000000000031</v>
      </c>
      <c r="E30" s="2">
        <f t="shared" si="3"/>
        <v>1.2604166666666679</v>
      </c>
      <c r="F30" s="2">
        <f t="shared" si="4"/>
        <v>5.1154166666666709</v>
      </c>
      <c r="G30" s="2">
        <f t="shared" si="5"/>
        <v>1.2604166666666679</v>
      </c>
      <c r="H30" s="2">
        <f t="shared" si="6"/>
        <v>5.1154166666666709</v>
      </c>
      <c r="K30">
        <v>8</v>
      </c>
      <c r="L30">
        <f>$B$3*K30-$B$2</f>
        <v>13</v>
      </c>
      <c r="R30" s="9"/>
      <c r="S30" s="9"/>
      <c r="T30" s="9"/>
      <c r="U30" s="9"/>
      <c r="V30" s="9"/>
      <c r="W30" s="9"/>
      <c r="X30" s="9"/>
    </row>
    <row r="31" spans="1:24" x14ac:dyDescent="0.2">
      <c r="A31" s="2">
        <f t="shared" si="8"/>
        <v>4.7700000000000022</v>
      </c>
      <c r="B31" s="2">
        <f t="shared" si="0"/>
        <v>6.5400000000000045</v>
      </c>
      <c r="C31" s="5">
        <f t="shared" si="9"/>
        <v>6.5400000000000045</v>
      </c>
      <c r="D31" s="2">
        <f t="shared" si="2"/>
        <v>4.1550000000000029</v>
      </c>
      <c r="E31" s="2">
        <f t="shared" si="3"/>
        <v>1.4687500000000018</v>
      </c>
      <c r="F31" s="2">
        <f t="shared" si="4"/>
        <v>5.6237500000000047</v>
      </c>
      <c r="G31" s="2">
        <f t="shared" si="5"/>
        <v>1.4687500000000018</v>
      </c>
      <c r="H31" s="2">
        <f t="shared" si="6"/>
        <v>5.6237500000000047</v>
      </c>
      <c r="R31" s="9"/>
      <c r="S31" s="9"/>
      <c r="T31" s="9"/>
      <c r="U31" s="9"/>
      <c r="V31" s="9"/>
      <c r="W31" s="9"/>
      <c r="X31" s="9"/>
    </row>
    <row r="32" spans="1:24" x14ac:dyDescent="0.2">
      <c r="A32" s="2">
        <f t="shared" si="8"/>
        <v>4.9700000000000024</v>
      </c>
      <c r="B32" s="2">
        <f t="shared" si="0"/>
        <v>6.9400000000000048</v>
      </c>
      <c r="C32" s="5">
        <f t="shared" si="9"/>
        <v>6.9400000000000048</v>
      </c>
      <c r="D32" s="2">
        <f t="shared" si="2"/>
        <v>4.4550000000000036</v>
      </c>
      <c r="E32" s="2">
        <f t="shared" si="3"/>
        <v>1.6770833333333348</v>
      </c>
      <c r="F32" s="2">
        <f t="shared" si="4"/>
        <v>6.1320833333333384</v>
      </c>
      <c r="G32" s="2">
        <f t="shared" si="5"/>
        <v>1.6770833333333348</v>
      </c>
      <c r="H32" s="2">
        <f t="shared" si="6"/>
        <v>6.1320833333333384</v>
      </c>
      <c r="K32">
        <v>0</v>
      </c>
      <c r="L32">
        <f>-B2</f>
        <v>-3</v>
      </c>
      <c r="M32" s="3" t="s">
        <v>17</v>
      </c>
      <c r="R32" s="10"/>
      <c r="S32" s="9"/>
      <c r="T32" s="9"/>
      <c r="U32" s="9"/>
      <c r="V32" s="9"/>
      <c r="W32" s="9"/>
      <c r="X32" s="9"/>
    </row>
    <row r="33" spans="1:24" x14ac:dyDescent="0.2">
      <c r="A33" s="2">
        <f t="shared" si="8"/>
        <v>5.1700000000000026</v>
      </c>
      <c r="B33" s="2">
        <f t="shared" si="0"/>
        <v>7.3400000000000052</v>
      </c>
      <c r="C33" s="5">
        <f t="shared" si="9"/>
        <v>7.3400000000000052</v>
      </c>
      <c r="D33" s="2">
        <f t="shared" si="2"/>
        <v>4.7550000000000043</v>
      </c>
      <c r="E33" s="2">
        <f t="shared" si="3"/>
        <v>1.8854166666666687</v>
      </c>
      <c r="F33" s="2">
        <f t="shared" si="4"/>
        <v>6.6404166666666731</v>
      </c>
      <c r="G33" s="2">
        <f t="shared" si="5"/>
        <v>1.8854166666666687</v>
      </c>
      <c r="H33" s="2">
        <f t="shared" si="6"/>
        <v>6.6404166666666731</v>
      </c>
      <c r="K33" s="6">
        <f>M24</f>
        <v>2</v>
      </c>
      <c r="L33">
        <f>$E$3*K33-$B$2</f>
        <v>0</v>
      </c>
      <c r="R33" s="10"/>
      <c r="S33" s="9"/>
      <c r="T33" s="9"/>
      <c r="U33" s="9"/>
      <c r="V33" s="9"/>
      <c r="W33" s="9"/>
      <c r="X33" s="9"/>
    </row>
    <row r="34" spans="1:24" x14ac:dyDescent="0.2">
      <c r="A34" s="2">
        <f t="shared" si="8"/>
        <v>5.3700000000000028</v>
      </c>
      <c r="B34" s="2">
        <f t="shared" si="0"/>
        <v>7.7400000000000055</v>
      </c>
      <c r="C34" s="5">
        <f t="shared" si="9"/>
        <v>7.7400000000000055</v>
      </c>
      <c r="D34" s="2">
        <f t="shared" si="2"/>
        <v>5.0550000000000033</v>
      </c>
      <c r="E34" s="2">
        <f t="shared" si="3"/>
        <v>2.0937500000000018</v>
      </c>
      <c r="F34" s="2">
        <f t="shared" si="4"/>
        <v>7.148750000000005</v>
      </c>
      <c r="G34" s="2">
        <f t="shared" si="5"/>
        <v>2.0937500000000018</v>
      </c>
      <c r="H34" s="2">
        <f t="shared" si="6"/>
        <v>7.148750000000005</v>
      </c>
      <c r="K34" s="6">
        <f>K33</f>
        <v>2</v>
      </c>
      <c r="L34">
        <f t="shared" ref="L34:L35" si="10">$E$3*K34-$B$2</f>
        <v>0</v>
      </c>
      <c r="M34" s="3" t="s">
        <v>18</v>
      </c>
      <c r="R34" s="10"/>
      <c r="S34" s="9"/>
      <c r="T34" s="9"/>
      <c r="U34" s="9"/>
      <c r="V34" s="9"/>
      <c r="W34" s="9"/>
      <c r="X34" s="9"/>
    </row>
    <row r="35" spans="1:24" x14ac:dyDescent="0.2">
      <c r="A35" s="2">
        <f t="shared" si="8"/>
        <v>5.5700000000000029</v>
      </c>
      <c r="B35" s="2">
        <f t="shared" si="0"/>
        <v>8.1400000000000059</v>
      </c>
      <c r="C35" s="5">
        <f t="shared" si="9"/>
        <v>8.1400000000000059</v>
      </c>
      <c r="D35" s="2">
        <f t="shared" si="2"/>
        <v>5.355000000000004</v>
      </c>
      <c r="E35" s="2">
        <f t="shared" si="3"/>
        <v>2.3020833333333357</v>
      </c>
      <c r="F35" s="2">
        <f t="shared" si="4"/>
        <v>7.6570833333333397</v>
      </c>
      <c r="G35" s="2">
        <f t="shared" si="5"/>
        <v>2.3020833333333357</v>
      </c>
      <c r="H35" s="2">
        <f t="shared" si="6"/>
        <v>7.6570833333333397</v>
      </c>
      <c r="K35">
        <v>8</v>
      </c>
      <c r="L35">
        <f t="shared" si="10"/>
        <v>9</v>
      </c>
      <c r="R35" s="10"/>
      <c r="S35" s="9"/>
      <c r="T35" s="9"/>
      <c r="U35" s="9"/>
      <c r="V35" s="9"/>
      <c r="W35" s="9"/>
      <c r="X35" s="9"/>
    </row>
    <row r="36" spans="1:24" x14ac:dyDescent="0.2">
      <c r="A36" s="2">
        <f t="shared" si="8"/>
        <v>5.7700000000000031</v>
      </c>
      <c r="B36" s="2">
        <f t="shared" si="0"/>
        <v>8.5400000000000063</v>
      </c>
      <c r="C36" s="5">
        <f t="shared" si="9"/>
        <v>8.5400000000000063</v>
      </c>
      <c r="D36" s="2">
        <f t="shared" si="2"/>
        <v>5.6550000000000047</v>
      </c>
      <c r="E36" s="2">
        <f t="shared" si="3"/>
        <v>2.5104166666666687</v>
      </c>
      <c r="F36" s="2">
        <f t="shared" si="4"/>
        <v>8.1654166666666725</v>
      </c>
      <c r="G36" s="2">
        <f t="shared" si="5"/>
        <v>2.5104166666666687</v>
      </c>
      <c r="H36" s="2">
        <f t="shared" si="6"/>
        <v>8.1654166666666725</v>
      </c>
      <c r="R36" s="9"/>
      <c r="S36" s="9"/>
      <c r="T36" s="9"/>
      <c r="U36" s="9"/>
      <c r="V36" s="9"/>
      <c r="W36" s="9"/>
      <c r="X36" s="9"/>
    </row>
    <row r="37" spans="1:24" x14ac:dyDescent="0.2">
      <c r="A37" s="2">
        <f t="shared" si="8"/>
        <v>5.9700000000000033</v>
      </c>
      <c r="B37" s="2">
        <f t="shared" si="0"/>
        <v>8.9400000000000066</v>
      </c>
      <c r="C37" s="5">
        <f t="shared" si="9"/>
        <v>8.9400000000000066</v>
      </c>
      <c r="D37" s="2">
        <f t="shared" si="2"/>
        <v>5.9550000000000054</v>
      </c>
      <c r="E37" s="2">
        <f t="shared" si="3"/>
        <v>2.7187500000000027</v>
      </c>
      <c r="F37" s="2">
        <f t="shared" si="4"/>
        <v>8.673750000000009</v>
      </c>
      <c r="G37" s="2">
        <f t="shared" si="5"/>
        <v>2.7187500000000027</v>
      </c>
      <c r="H37" s="2">
        <f t="shared" si="6"/>
        <v>8.673750000000009</v>
      </c>
      <c r="K37">
        <v>0</v>
      </c>
      <c r="L37">
        <f>-E2</f>
        <v>-3.5</v>
      </c>
      <c r="R37" s="9"/>
      <c r="S37" s="9"/>
      <c r="T37" s="9"/>
      <c r="U37" s="9"/>
      <c r="V37" s="9"/>
      <c r="W37" s="9"/>
      <c r="X37" s="9"/>
    </row>
    <row r="38" spans="1:24" x14ac:dyDescent="0.2">
      <c r="A38" s="2">
        <f t="shared" si="8"/>
        <v>6.1700000000000035</v>
      </c>
      <c r="B38" s="2">
        <f t="shared" si="0"/>
        <v>9.340000000000007</v>
      </c>
      <c r="C38" s="5">
        <f t="shared" si="9"/>
        <v>9.340000000000007</v>
      </c>
      <c r="D38" s="2">
        <f t="shared" si="2"/>
        <v>6.2550000000000061</v>
      </c>
      <c r="E38" s="2">
        <f t="shared" si="3"/>
        <v>2.9270833333333357</v>
      </c>
      <c r="F38" s="2">
        <f t="shared" si="4"/>
        <v>9.1820833333333418</v>
      </c>
      <c r="G38" s="2">
        <f t="shared" si="5"/>
        <v>2.9270833333333357</v>
      </c>
      <c r="H38" s="2">
        <f t="shared" si="6"/>
        <v>9.1820833333333418</v>
      </c>
      <c r="K38" s="6">
        <f>M25</f>
        <v>3.36</v>
      </c>
      <c r="L38">
        <f>$E$4^(1-$E$1)*$E$3*K38-$E$2</f>
        <v>0</v>
      </c>
      <c r="R38" s="10"/>
      <c r="S38" s="9"/>
      <c r="T38" s="9"/>
      <c r="U38" s="9"/>
      <c r="V38" s="9"/>
      <c r="W38" s="9"/>
      <c r="X38" s="9"/>
    </row>
    <row r="39" spans="1:24" x14ac:dyDescent="0.2">
      <c r="A39" s="2">
        <f t="shared" si="8"/>
        <v>6.3700000000000037</v>
      </c>
      <c r="B39" s="2">
        <f t="shared" si="0"/>
        <v>9.7400000000000073</v>
      </c>
      <c r="C39" s="5">
        <f t="shared" si="9"/>
        <v>9.7400000000000073</v>
      </c>
      <c r="D39" s="2">
        <f t="shared" si="2"/>
        <v>6.555000000000005</v>
      </c>
      <c r="E39" s="2">
        <f t="shared" si="3"/>
        <v>3.1354166666666696</v>
      </c>
      <c r="F39" s="2">
        <f t="shared" si="4"/>
        <v>9.6904166666666747</v>
      </c>
      <c r="G39" s="2">
        <f t="shared" si="5"/>
        <v>3.1354166666666696</v>
      </c>
      <c r="H39" s="2">
        <f t="shared" si="6"/>
        <v>9.6904166666666747</v>
      </c>
      <c r="K39" s="6">
        <f>K38</f>
        <v>3.36</v>
      </c>
      <c r="L39">
        <f t="shared" ref="L39:L40" si="11">$E$4^(1-$E$1)*$E$3*K39-$E$2</f>
        <v>0</v>
      </c>
      <c r="R39" s="10"/>
      <c r="S39" s="9"/>
      <c r="T39" s="9"/>
      <c r="U39" s="9"/>
      <c r="V39" s="9"/>
      <c r="W39" s="9"/>
      <c r="X39" s="9"/>
    </row>
    <row r="40" spans="1:24" x14ac:dyDescent="0.2">
      <c r="A40" s="2">
        <f t="shared" si="8"/>
        <v>6.5700000000000038</v>
      </c>
      <c r="B40" s="2">
        <f t="shared" si="0"/>
        <v>10.140000000000008</v>
      </c>
      <c r="C40" s="5">
        <f t="shared" si="9"/>
        <v>10.140000000000008</v>
      </c>
      <c r="D40" s="2">
        <f t="shared" si="2"/>
        <v>6.8550000000000058</v>
      </c>
      <c r="E40" s="2">
        <f t="shared" si="3"/>
        <v>3.3437500000000027</v>
      </c>
      <c r="F40" s="2">
        <f t="shared" si="4"/>
        <v>10.198750000000008</v>
      </c>
      <c r="G40" s="2">
        <f t="shared" si="5"/>
        <v>3.3437500000000027</v>
      </c>
      <c r="H40" s="2">
        <f t="shared" si="6"/>
        <v>10.198750000000008</v>
      </c>
      <c r="K40">
        <v>8</v>
      </c>
      <c r="L40">
        <f t="shared" si="11"/>
        <v>4.8333333333333321</v>
      </c>
      <c r="R40" s="9"/>
      <c r="S40" s="9"/>
      <c r="T40" s="9"/>
      <c r="U40" s="9"/>
      <c r="V40" s="9"/>
      <c r="W40" s="9"/>
      <c r="X40" s="9"/>
    </row>
    <row r="41" spans="1:24" x14ac:dyDescent="0.2">
      <c r="A41" s="2">
        <f t="shared" si="8"/>
        <v>6.770000000000004</v>
      </c>
      <c r="B41" s="2">
        <f t="shared" si="0"/>
        <v>10.540000000000008</v>
      </c>
      <c r="C41" s="5">
        <f t="shared" si="9"/>
        <v>10.540000000000008</v>
      </c>
      <c r="D41" s="2">
        <f t="shared" si="2"/>
        <v>7.1550000000000065</v>
      </c>
      <c r="E41" s="2">
        <f t="shared" si="3"/>
        <v>3.5520833333333366</v>
      </c>
      <c r="F41" s="2">
        <f t="shared" si="4"/>
        <v>10.707083333333344</v>
      </c>
      <c r="G41" s="2">
        <f t="shared" si="5"/>
        <v>3.5520833333333366</v>
      </c>
      <c r="H41" s="2">
        <f t="shared" si="6"/>
        <v>10.707083333333344</v>
      </c>
      <c r="R41" s="10"/>
      <c r="S41" s="9"/>
      <c r="T41" s="9"/>
      <c r="U41" s="9"/>
      <c r="V41" s="9"/>
      <c r="W41" s="9"/>
      <c r="X41" s="9"/>
    </row>
    <row r="42" spans="1:24" x14ac:dyDescent="0.2">
      <c r="A42" s="2">
        <f t="shared" si="8"/>
        <v>6.9700000000000042</v>
      </c>
      <c r="B42" s="2">
        <f t="shared" si="0"/>
        <v>10.940000000000008</v>
      </c>
      <c r="C42" s="5">
        <f t="shared" si="9"/>
        <v>10.940000000000008</v>
      </c>
      <c r="D42" s="2">
        <f t="shared" si="2"/>
        <v>7.4550000000000054</v>
      </c>
      <c r="E42" s="2">
        <f t="shared" si="3"/>
        <v>3.7604166666666696</v>
      </c>
      <c r="F42" s="2">
        <f t="shared" si="4"/>
        <v>11.215416666666675</v>
      </c>
      <c r="G42" s="2">
        <f t="shared" si="5"/>
        <v>3.7604166666666696</v>
      </c>
      <c r="H42" s="2">
        <f t="shared" si="6"/>
        <v>11.215416666666675</v>
      </c>
      <c r="K42" s="3" t="s">
        <v>19</v>
      </c>
      <c r="M42">
        <f>E2/((1+E4^(1-E1))*E3-B3)</f>
        <v>6.4615384615384635</v>
      </c>
      <c r="R42" s="10"/>
      <c r="S42" s="9"/>
      <c r="T42" s="9"/>
      <c r="U42" s="9"/>
      <c r="V42" s="9"/>
      <c r="W42" s="9"/>
      <c r="X42" s="9"/>
    </row>
    <row r="43" spans="1:24" x14ac:dyDescent="0.2">
      <c r="A43" s="2">
        <f t="shared" si="8"/>
        <v>7.1700000000000044</v>
      </c>
      <c r="B43" s="2">
        <f t="shared" si="0"/>
        <v>11.340000000000009</v>
      </c>
      <c r="C43" s="5">
        <f t="shared" si="9"/>
        <v>11.340000000000009</v>
      </c>
      <c r="D43" s="2">
        <f t="shared" si="2"/>
        <v>7.7550000000000061</v>
      </c>
      <c r="E43" s="2">
        <f t="shared" si="3"/>
        <v>3.9687500000000036</v>
      </c>
      <c r="F43" s="2">
        <f t="shared" si="4"/>
        <v>11.72375000000001</v>
      </c>
      <c r="G43" s="2">
        <f t="shared" si="5"/>
        <v>3.9687500000000036</v>
      </c>
      <c r="H43" s="2">
        <f t="shared" si="6"/>
        <v>11.72375000000001</v>
      </c>
      <c r="R43" s="9"/>
      <c r="S43" s="9"/>
      <c r="T43" s="9"/>
      <c r="U43" s="9"/>
      <c r="V43" s="9"/>
      <c r="W43" s="9"/>
      <c r="X43" s="9"/>
    </row>
    <row r="44" spans="1:24" x14ac:dyDescent="0.2">
      <c r="A44" s="2">
        <f t="shared" si="8"/>
        <v>7.3700000000000045</v>
      </c>
      <c r="B44" s="2">
        <f t="shared" si="0"/>
        <v>11.740000000000009</v>
      </c>
      <c r="C44" s="5">
        <f t="shared" si="9"/>
        <v>11.740000000000009</v>
      </c>
      <c r="D44" s="2">
        <f t="shared" si="2"/>
        <v>8.0550000000000068</v>
      </c>
      <c r="E44" s="2">
        <f t="shared" si="3"/>
        <v>4.1770833333333366</v>
      </c>
      <c r="F44" s="2">
        <f t="shared" si="4"/>
        <v>12.232083333333343</v>
      </c>
      <c r="G44" s="2">
        <f t="shared" si="5"/>
        <v>4.1770833333333366</v>
      </c>
      <c r="H44" s="2">
        <f t="shared" si="6"/>
        <v>12.232083333333343</v>
      </c>
      <c r="K44">
        <v>0</v>
      </c>
      <c r="L44">
        <v>0</v>
      </c>
      <c r="R44" s="10"/>
      <c r="S44" s="9"/>
      <c r="T44" s="9"/>
      <c r="U44" s="9"/>
      <c r="V44" s="9"/>
      <c r="W44" s="9"/>
      <c r="X44" s="9"/>
    </row>
    <row r="45" spans="1:24" x14ac:dyDescent="0.2">
      <c r="A45" s="2">
        <f t="shared" si="8"/>
        <v>7.5700000000000047</v>
      </c>
      <c r="B45" s="2">
        <f t="shared" si="0"/>
        <v>12.140000000000009</v>
      </c>
      <c r="C45" s="5">
        <f t="shared" si="9"/>
        <v>12.140000000000009</v>
      </c>
      <c r="D45" s="2">
        <f t="shared" si="2"/>
        <v>8.3550000000000075</v>
      </c>
      <c r="E45" s="2">
        <f t="shared" si="3"/>
        <v>4.3854166666666705</v>
      </c>
      <c r="F45" s="2">
        <f t="shared" si="4"/>
        <v>12.740416666666679</v>
      </c>
      <c r="G45" s="2">
        <f t="shared" si="5"/>
        <v>4.3854166666666705</v>
      </c>
      <c r="H45" s="2">
        <f t="shared" si="6"/>
        <v>12.740416666666679</v>
      </c>
      <c r="K45" s="6">
        <f>M24</f>
        <v>2</v>
      </c>
      <c r="L45">
        <f>$E$3*K45-$B$2</f>
        <v>0</v>
      </c>
      <c r="R45" s="10"/>
      <c r="S45" s="9"/>
      <c r="T45" s="9"/>
      <c r="U45" s="9"/>
      <c r="V45" s="9"/>
      <c r="W45" s="9"/>
      <c r="X45" s="9"/>
    </row>
    <row r="46" spans="1:24" x14ac:dyDescent="0.2">
      <c r="A46" s="2">
        <f t="shared" si="8"/>
        <v>7.7700000000000049</v>
      </c>
      <c r="B46" s="2">
        <f t="shared" si="0"/>
        <v>12.54000000000001</v>
      </c>
      <c r="C46" s="5">
        <f t="shared" si="9"/>
        <v>12.54000000000001</v>
      </c>
      <c r="D46" s="2">
        <f t="shared" si="2"/>
        <v>8.6550000000000082</v>
      </c>
      <c r="E46" s="2">
        <f t="shared" si="3"/>
        <v>4.5937500000000036</v>
      </c>
      <c r="F46" s="2">
        <f t="shared" si="4"/>
        <v>13.248750000000012</v>
      </c>
      <c r="G46" s="2">
        <f t="shared" si="5"/>
        <v>4.5937500000000036</v>
      </c>
      <c r="H46" s="2">
        <f t="shared" si="6"/>
        <v>13.248750000000012</v>
      </c>
      <c r="K46" s="6">
        <f>M25</f>
        <v>3.36</v>
      </c>
      <c r="L46">
        <f>$E$3*K46-$B$2+$E$4^(1-$E$1)*$E$3*K46-$E$2</f>
        <v>2.0399999999999991</v>
      </c>
      <c r="R46" s="9"/>
      <c r="S46" s="9"/>
      <c r="T46" s="9"/>
      <c r="U46" s="9"/>
      <c r="V46" s="9"/>
      <c r="W46" s="9"/>
      <c r="X46" s="9"/>
    </row>
    <row r="47" spans="1:24" x14ac:dyDescent="0.2">
      <c r="A47" s="2">
        <f t="shared" si="8"/>
        <v>7.9700000000000051</v>
      </c>
      <c r="B47" s="2">
        <f t="shared" si="0"/>
        <v>12.94000000000001</v>
      </c>
      <c r="C47" s="5">
        <f t="shared" si="9"/>
        <v>12.94000000000001</v>
      </c>
      <c r="D47" s="2">
        <f t="shared" si="2"/>
        <v>8.9550000000000072</v>
      </c>
      <c r="E47" s="2">
        <f t="shared" si="3"/>
        <v>4.8020833333333375</v>
      </c>
      <c r="F47" s="2">
        <f t="shared" si="4"/>
        <v>13.757083333333345</v>
      </c>
      <c r="G47" s="2">
        <f t="shared" si="5"/>
        <v>4.8020833333333375</v>
      </c>
      <c r="H47" s="2">
        <f t="shared" si="6"/>
        <v>13.757083333333345</v>
      </c>
      <c r="K47">
        <f>M42</f>
        <v>6.4615384615384635</v>
      </c>
      <c r="L47">
        <f t="shared" ref="L47:L48" si="12">$E$3*K47-$B$2+$E$4^(1-$E$1)*$E$3*K47-$E$2</f>
        <v>9.9230769230769269</v>
      </c>
      <c r="R47" s="9"/>
      <c r="S47" s="9"/>
      <c r="T47" s="9"/>
      <c r="U47" s="9"/>
      <c r="V47" s="9"/>
      <c r="W47" s="9"/>
      <c r="X47" s="9"/>
    </row>
    <row r="48" spans="1:24" x14ac:dyDescent="0.2">
      <c r="A48" s="2">
        <f t="shared" si="8"/>
        <v>8.1700000000000053</v>
      </c>
      <c r="B48" s="2">
        <f t="shared" si="0"/>
        <v>13.340000000000011</v>
      </c>
      <c r="C48" s="5">
        <f t="shared" si="9"/>
        <v>13.340000000000011</v>
      </c>
      <c r="D48" s="2">
        <f t="shared" si="2"/>
        <v>9.2550000000000079</v>
      </c>
      <c r="E48" s="2">
        <f t="shared" si="3"/>
        <v>5.0104166666666714</v>
      </c>
      <c r="F48" s="2">
        <f t="shared" si="4"/>
        <v>14.265416666666679</v>
      </c>
      <c r="G48" s="2">
        <f t="shared" si="5"/>
        <v>5.0104166666666714</v>
      </c>
      <c r="H48" s="2">
        <f t="shared" si="6"/>
        <v>14.265416666666679</v>
      </c>
      <c r="K48">
        <v>8</v>
      </c>
      <c r="L48">
        <f t="shared" si="12"/>
        <v>13.833333333333332</v>
      </c>
      <c r="R48" s="9"/>
      <c r="S48" s="9"/>
      <c r="T48" s="9"/>
      <c r="U48" s="9"/>
      <c r="V48" s="9"/>
      <c r="W48" s="9"/>
      <c r="X48" s="9"/>
    </row>
  </sheetData>
  <conditionalFormatting sqref="B6:B48">
    <cfRule type="cellIs" dxfId="2" priority="3" operator="lessThan">
      <formula>0</formula>
    </cfRule>
  </conditionalFormatting>
  <conditionalFormatting sqref="D6:E48">
    <cfRule type="cellIs" dxfId="1" priority="2" operator="lessThan">
      <formula>0</formula>
    </cfRule>
  </conditionalFormatting>
  <conditionalFormatting sqref="G6:G4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menu</vt:lpstr>
      <vt:lpstr>simulation</vt:lpstr>
    </vt:vector>
  </TitlesOfParts>
  <Company>Utrecht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Marrewijk, J.G.M. van (Charles)</cp:lastModifiedBy>
  <dcterms:created xsi:type="dcterms:W3CDTF">2009-07-10T11:30:00Z</dcterms:created>
  <dcterms:modified xsi:type="dcterms:W3CDTF">2017-09-25T09:17:41Z</dcterms:modified>
</cp:coreProperties>
</file>