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style2.xml" ContentType="application/vnd.ms-office.chartstyle+xml"/>
  <Override PartName="/xl/charts/chart2.xml" ContentType="application/vnd.openxmlformats-officedocument.drawingml.chart+xml"/>
  <Override PartName="/xl/charts/colors2.xml" ContentType="application/vnd.ms-office.chartcolorstyle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uvmoffice-my.sharepoint.com/personal/jmurdoch_uvm_edu/Documents/Desktop/Conservation_Biology_v2/Chapter 11/2_Spreadsheets/"/>
    </mc:Choice>
  </mc:AlternateContent>
  <xr:revisionPtr revIDLastSave="1170" documentId="8_{A0224EC1-6386-4305-AB3A-A067FE3D8700}" xr6:coauthVersionLast="47" xr6:coauthVersionMax="47" xr10:uidLastSave="{2304E2D4-9C43-4218-AE00-973ACEEE957A}"/>
  <bookViews>
    <workbookView xWindow="-110" yWindow="-110" windowWidth="19420" windowHeight="10420" xr2:uid="{00000000-000D-0000-FFFF-FFFF00000000}"/>
  </bookViews>
  <sheets>
    <sheet name="Model 1" sheetId="5" r:id="rId1"/>
    <sheet name="Model 2" sheetId="1" r:id="rId2"/>
    <sheet name="Model 3" sheetId="3" r:id="rId3"/>
    <sheet name="AIC table" sheetId="7" r:id="rId4"/>
    <sheet name="Prediction" sheetId="9" r:id="rId5"/>
  </sheets>
  <externalReferences>
    <externalReference r:id="rId6"/>
  </externalReferences>
  <definedNames>
    <definedName name="site_number" localSheetId="0">#REF!</definedName>
    <definedName name="site_number" localSheetId="1">#REF!</definedName>
    <definedName name="site_number" localSheetId="2">#REF!</definedName>
    <definedName name="site_number">#REF!</definedName>
    <definedName name="solver_adj" localSheetId="0" hidden="1">'Model 1'!$C$3</definedName>
    <definedName name="solver_adj" localSheetId="1" hidden="1">'Model 2'!$C$3,'Model 2'!$C$4</definedName>
    <definedName name="solver_adj" localSheetId="2" hidden="1">'Model 3'!$C$3,'Model 3'!$C$4,'Model 3'!$C$5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2</definedName>
    <definedName name="solver_neg" localSheetId="1" hidden="1">2</definedName>
    <definedName name="solver_neg" localSheetId="2" hidden="1">2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'Model 1'!$F$3</definedName>
    <definedName name="solver_opt" localSheetId="1" hidden="1">'Model 2'!$F$3</definedName>
    <definedName name="solver_opt" localSheetId="2" hidden="1">'Model 3'!$G$3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total_sites" localSheetId="0">'[1]Lizard occupancy 2010'!#REF!</definedName>
    <definedName name="total_sites" localSheetId="1">'[1]Lizard occupancy 2010'!#REF!</definedName>
    <definedName name="total_sites" localSheetId="2">'[1]Lizard occupancy 2010'!#REF!</definedName>
    <definedName name="total_sites">'[1]Lizard occupancy 2010'!#REF!</definedName>
    <definedName name="xx">'[1]Lizard occupancy 2010'!#REF!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9" l="1"/>
  <c r="L4" i="9"/>
  <c r="M4" i="9"/>
  <c r="N4" i="9"/>
  <c r="O4" i="9"/>
  <c r="P4" i="9"/>
  <c r="Q4" i="9"/>
  <c r="R4" i="9"/>
  <c r="K5" i="9"/>
  <c r="L5" i="9"/>
  <c r="M5" i="9"/>
  <c r="N5" i="9"/>
  <c r="O5" i="9"/>
  <c r="P5" i="9"/>
  <c r="Q5" i="9"/>
  <c r="R5" i="9"/>
  <c r="K6" i="9"/>
  <c r="L6" i="9"/>
  <c r="M6" i="9"/>
  <c r="N6" i="9"/>
  <c r="O6" i="9"/>
  <c r="P6" i="9"/>
  <c r="Q6" i="9"/>
  <c r="R6" i="9"/>
  <c r="K7" i="9"/>
  <c r="L7" i="9"/>
  <c r="M7" i="9"/>
  <c r="N7" i="9"/>
  <c r="O7" i="9"/>
  <c r="P7" i="9"/>
  <c r="Q7" i="9"/>
  <c r="R7" i="9"/>
  <c r="K8" i="9"/>
  <c r="L8" i="9"/>
  <c r="M8" i="9"/>
  <c r="N8" i="9"/>
  <c r="O8" i="9"/>
  <c r="P8" i="9"/>
  <c r="Q8" i="9"/>
  <c r="R8" i="9"/>
  <c r="K9" i="9"/>
  <c r="L9" i="9"/>
  <c r="M9" i="9"/>
  <c r="N9" i="9"/>
  <c r="O9" i="9"/>
  <c r="P9" i="9"/>
  <c r="Q9" i="9"/>
  <c r="R9" i="9"/>
  <c r="K10" i="9"/>
  <c r="L10" i="9"/>
  <c r="M10" i="9"/>
  <c r="N10" i="9"/>
  <c r="O10" i="9"/>
  <c r="P10" i="9"/>
  <c r="Q10" i="9"/>
  <c r="R10" i="9"/>
  <c r="K11" i="9"/>
  <c r="L11" i="9"/>
  <c r="M11" i="9"/>
  <c r="N11" i="9"/>
  <c r="O11" i="9"/>
  <c r="P11" i="9"/>
  <c r="Q11" i="9"/>
  <c r="R11" i="9"/>
  <c r="K12" i="9"/>
  <c r="L12" i="9"/>
  <c r="M12" i="9"/>
  <c r="N12" i="9"/>
  <c r="O12" i="9"/>
  <c r="P12" i="9"/>
  <c r="Q12" i="9"/>
  <c r="R12" i="9"/>
  <c r="K13" i="9"/>
  <c r="L13" i="9"/>
  <c r="M13" i="9"/>
  <c r="N13" i="9"/>
  <c r="O13" i="9"/>
  <c r="P13" i="9"/>
  <c r="Q13" i="9"/>
  <c r="R13" i="9"/>
  <c r="K14" i="9"/>
  <c r="L14" i="9"/>
  <c r="M14" i="9"/>
  <c r="N14" i="9"/>
  <c r="O14" i="9"/>
  <c r="P14" i="9"/>
  <c r="Q14" i="9"/>
  <c r="R14" i="9"/>
  <c r="K15" i="9"/>
  <c r="L15" i="9"/>
  <c r="M15" i="9"/>
  <c r="N15" i="9"/>
  <c r="O15" i="9"/>
  <c r="P15" i="9"/>
  <c r="Q15" i="9"/>
  <c r="R15" i="9"/>
  <c r="K16" i="9"/>
  <c r="L16" i="9"/>
  <c r="M16" i="9"/>
  <c r="N16" i="9"/>
  <c r="O16" i="9"/>
  <c r="P16" i="9"/>
  <c r="Q16" i="9"/>
  <c r="R16" i="9"/>
  <c r="L3" i="9"/>
  <c r="M3" i="9"/>
  <c r="N3" i="9"/>
  <c r="O3" i="9"/>
  <c r="P3" i="9"/>
  <c r="Q3" i="9"/>
  <c r="R3" i="9"/>
  <c r="K3" i="9"/>
  <c r="H6" i="7"/>
  <c r="H5" i="7"/>
  <c r="H4" i="7"/>
  <c r="E6" i="7"/>
  <c r="E5" i="7"/>
  <c r="E4" i="7"/>
  <c r="R18" i="9" l="1"/>
  <c r="R19" i="9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8" i="3"/>
  <c r="C9" i="5"/>
  <c r="D9" i="5" s="1"/>
  <c r="C10" i="5"/>
  <c r="D10" i="5" s="1"/>
  <c r="C11" i="5"/>
  <c r="D11" i="5" s="1"/>
  <c r="C12" i="5"/>
  <c r="D12" i="5" s="1"/>
  <c r="C13" i="5"/>
  <c r="D13" i="5" s="1"/>
  <c r="C14" i="5"/>
  <c r="D14" i="5" s="1"/>
  <c r="C15" i="5"/>
  <c r="D15" i="5" s="1"/>
  <c r="C16" i="5"/>
  <c r="D16" i="5" s="1"/>
  <c r="C17" i="5"/>
  <c r="D17" i="5" s="1"/>
  <c r="C18" i="5"/>
  <c r="D18" i="5" s="1"/>
  <c r="C19" i="5"/>
  <c r="D19" i="5" s="1"/>
  <c r="C20" i="5"/>
  <c r="D20" i="5" s="1"/>
  <c r="C21" i="5"/>
  <c r="D21" i="5" s="1"/>
  <c r="C22" i="5"/>
  <c r="D22" i="5" s="1"/>
  <c r="C23" i="5"/>
  <c r="D23" i="5" s="1"/>
  <c r="C24" i="5"/>
  <c r="D24" i="5" s="1"/>
  <c r="C25" i="5"/>
  <c r="D25" i="5" s="1"/>
  <c r="C26" i="5"/>
  <c r="D26" i="5" s="1"/>
  <c r="C27" i="5"/>
  <c r="D27" i="5" s="1"/>
  <c r="C28" i="5"/>
  <c r="D28" i="5" s="1"/>
  <c r="C29" i="5"/>
  <c r="D29" i="5" s="1"/>
  <c r="C30" i="5"/>
  <c r="D30" i="5" s="1"/>
  <c r="C31" i="5"/>
  <c r="D31" i="5" s="1"/>
  <c r="C32" i="5"/>
  <c r="D32" i="5" s="1"/>
  <c r="C33" i="5"/>
  <c r="D33" i="5" s="1"/>
  <c r="C34" i="5"/>
  <c r="D34" i="5" s="1"/>
  <c r="C35" i="5"/>
  <c r="D35" i="5" s="1"/>
  <c r="C36" i="5"/>
  <c r="D36" i="5" s="1"/>
  <c r="C37" i="5"/>
  <c r="D37" i="5" s="1"/>
  <c r="C38" i="5"/>
  <c r="D38" i="5" s="1"/>
  <c r="C39" i="5"/>
  <c r="D39" i="5" s="1"/>
  <c r="C40" i="5"/>
  <c r="D40" i="5" s="1"/>
  <c r="C41" i="5"/>
  <c r="D41" i="5" s="1"/>
  <c r="C42" i="5"/>
  <c r="D42" i="5" s="1"/>
  <c r="C43" i="5"/>
  <c r="D43" i="5" s="1"/>
  <c r="C44" i="5"/>
  <c r="D44" i="5" s="1"/>
  <c r="C45" i="5"/>
  <c r="D45" i="5" s="1"/>
  <c r="C46" i="5"/>
  <c r="D46" i="5" s="1"/>
  <c r="C47" i="5"/>
  <c r="D47" i="5" s="1"/>
  <c r="C48" i="5"/>
  <c r="D48" i="5" s="1"/>
  <c r="C49" i="5"/>
  <c r="D49" i="5" s="1"/>
  <c r="C50" i="5"/>
  <c r="D50" i="5" s="1"/>
  <c r="C51" i="5"/>
  <c r="D51" i="5" s="1"/>
  <c r="C52" i="5"/>
  <c r="D52" i="5" s="1"/>
  <c r="C53" i="5"/>
  <c r="D53" i="5" s="1"/>
  <c r="C54" i="5"/>
  <c r="D54" i="5" s="1"/>
  <c r="C55" i="5"/>
  <c r="D55" i="5" s="1"/>
  <c r="C56" i="5"/>
  <c r="D56" i="5" s="1"/>
  <c r="C57" i="5"/>
  <c r="D57" i="5" s="1"/>
  <c r="C58" i="5"/>
  <c r="D58" i="5" s="1"/>
  <c r="C59" i="5"/>
  <c r="D59" i="5" s="1"/>
  <c r="C60" i="5"/>
  <c r="D60" i="5" s="1"/>
  <c r="C61" i="5"/>
  <c r="D61" i="5" s="1"/>
  <c r="C62" i="5"/>
  <c r="D62" i="5" s="1"/>
  <c r="C63" i="5"/>
  <c r="D63" i="5" s="1"/>
  <c r="C64" i="5"/>
  <c r="D64" i="5" s="1"/>
  <c r="C65" i="5"/>
  <c r="D65" i="5" s="1"/>
  <c r="C66" i="5"/>
  <c r="D66" i="5" s="1"/>
  <c r="C67" i="5"/>
  <c r="D67" i="5" s="1"/>
  <c r="C68" i="5"/>
  <c r="D68" i="5" s="1"/>
  <c r="C69" i="5"/>
  <c r="D69" i="5" s="1"/>
  <c r="C70" i="5"/>
  <c r="D70" i="5" s="1"/>
  <c r="C71" i="5"/>
  <c r="D71" i="5" s="1"/>
  <c r="C72" i="5"/>
  <c r="D72" i="5" s="1"/>
  <c r="C73" i="5"/>
  <c r="D73" i="5" s="1"/>
  <c r="C74" i="5"/>
  <c r="D74" i="5" s="1"/>
  <c r="C75" i="5"/>
  <c r="D75" i="5" s="1"/>
  <c r="C76" i="5"/>
  <c r="D76" i="5" s="1"/>
  <c r="C77" i="5"/>
  <c r="D77" i="5" s="1"/>
  <c r="C78" i="5"/>
  <c r="D78" i="5" s="1"/>
  <c r="C79" i="5"/>
  <c r="D79" i="5" s="1"/>
  <c r="C80" i="5"/>
  <c r="D80" i="5" s="1"/>
  <c r="C81" i="5"/>
  <c r="D81" i="5" s="1"/>
  <c r="C82" i="5"/>
  <c r="D82" i="5" s="1"/>
  <c r="C83" i="5"/>
  <c r="D83" i="5" s="1"/>
  <c r="C84" i="5"/>
  <c r="D84" i="5" s="1"/>
  <c r="C85" i="5"/>
  <c r="D85" i="5" s="1"/>
  <c r="C86" i="5"/>
  <c r="D86" i="5" s="1"/>
  <c r="C87" i="5"/>
  <c r="D87" i="5" s="1"/>
  <c r="C88" i="5"/>
  <c r="D88" i="5" s="1"/>
  <c r="C89" i="5"/>
  <c r="D89" i="5" s="1"/>
  <c r="C90" i="5"/>
  <c r="D90" i="5" s="1"/>
  <c r="C91" i="5"/>
  <c r="D91" i="5" s="1"/>
  <c r="C92" i="5"/>
  <c r="D92" i="5" s="1"/>
  <c r="C93" i="5"/>
  <c r="D93" i="5" s="1"/>
  <c r="C94" i="5"/>
  <c r="D94" i="5" s="1"/>
  <c r="C95" i="5"/>
  <c r="D95" i="5" s="1"/>
  <c r="C96" i="5"/>
  <c r="D96" i="5" s="1"/>
  <c r="C97" i="5"/>
  <c r="D97" i="5" s="1"/>
  <c r="C98" i="5"/>
  <c r="D98" i="5" s="1"/>
  <c r="C99" i="5"/>
  <c r="D99" i="5" s="1"/>
  <c r="C100" i="5"/>
  <c r="D100" i="5" s="1"/>
  <c r="C101" i="5"/>
  <c r="D101" i="5" s="1"/>
  <c r="C102" i="5"/>
  <c r="D102" i="5" s="1"/>
  <c r="C103" i="5"/>
  <c r="D103" i="5" s="1"/>
  <c r="C104" i="5"/>
  <c r="D104" i="5" s="1"/>
  <c r="C105" i="5"/>
  <c r="D105" i="5" s="1"/>
  <c r="C106" i="5"/>
  <c r="D106" i="5" s="1"/>
  <c r="C107" i="5"/>
  <c r="D107" i="5" s="1"/>
  <c r="C108" i="5"/>
  <c r="D108" i="5" s="1"/>
  <c r="C109" i="5"/>
  <c r="D109" i="5" s="1"/>
  <c r="C110" i="5"/>
  <c r="D110" i="5" s="1"/>
  <c r="C111" i="5"/>
  <c r="D111" i="5" s="1"/>
  <c r="C112" i="5"/>
  <c r="D112" i="5" s="1"/>
  <c r="C113" i="5"/>
  <c r="D113" i="5" s="1"/>
  <c r="C114" i="5"/>
  <c r="D114" i="5" s="1"/>
  <c r="C115" i="5"/>
  <c r="D115" i="5" s="1"/>
  <c r="C116" i="5"/>
  <c r="D116" i="5" s="1"/>
  <c r="C117" i="5"/>
  <c r="D117" i="5" s="1"/>
  <c r="C118" i="5"/>
  <c r="D118" i="5" s="1"/>
  <c r="C119" i="5"/>
  <c r="D119" i="5" s="1"/>
  <c r="C120" i="5"/>
  <c r="D120" i="5" s="1"/>
  <c r="C121" i="5"/>
  <c r="D121" i="5" s="1"/>
  <c r="C122" i="5"/>
  <c r="D122" i="5" s="1"/>
  <c r="C123" i="5"/>
  <c r="D123" i="5" s="1"/>
  <c r="C124" i="5"/>
  <c r="D124" i="5" s="1"/>
  <c r="C125" i="5"/>
  <c r="D125" i="5" s="1"/>
  <c r="C126" i="5"/>
  <c r="D126" i="5" s="1"/>
  <c r="C127" i="5"/>
  <c r="D127" i="5" s="1"/>
  <c r="C128" i="5"/>
  <c r="D128" i="5" s="1"/>
  <c r="C129" i="5"/>
  <c r="D129" i="5" s="1"/>
  <c r="C8" i="5"/>
  <c r="D8" i="5" s="1"/>
  <c r="F3" i="5" l="1"/>
  <c r="F5" i="5" l="1"/>
  <c r="D6" i="7" s="1"/>
  <c r="C6" i="7"/>
  <c r="F9" i="3"/>
  <c r="G9" i="3" s="1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 s="1"/>
  <c r="F37" i="3"/>
  <c r="G37" i="3" s="1"/>
  <c r="F38" i="3"/>
  <c r="G38" i="3" s="1"/>
  <c r="F39" i="3"/>
  <c r="G39" i="3" s="1"/>
  <c r="F40" i="3"/>
  <c r="G40" i="3" s="1"/>
  <c r="F41" i="3"/>
  <c r="G41" i="3" s="1"/>
  <c r="F42" i="3"/>
  <c r="G42" i="3" s="1"/>
  <c r="F43" i="3"/>
  <c r="G43" i="3" s="1"/>
  <c r="F44" i="3"/>
  <c r="G44" i="3" s="1"/>
  <c r="F45" i="3"/>
  <c r="G45" i="3" s="1"/>
  <c r="F46" i="3"/>
  <c r="G46" i="3" s="1"/>
  <c r="F47" i="3"/>
  <c r="G47" i="3" s="1"/>
  <c r="F48" i="3"/>
  <c r="G48" i="3" s="1"/>
  <c r="F49" i="3"/>
  <c r="G49" i="3" s="1"/>
  <c r="F50" i="3"/>
  <c r="G50" i="3" s="1"/>
  <c r="F51" i="3"/>
  <c r="G51" i="3" s="1"/>
  <c r="F52" i="3"/>
  <c r="G52" i="3" s="1"/>
  <c r="F53" i="3"/>
  <c r="G53" i="3" s="1"/>
  <c r="F54" i="3"/>
  <c r="G54" i="3" s="1"/>
  <c r="F55" i="3"/>
  <c r="G55" i="3" s="1"/>
  <c r="F56" i="3"/>
  <c r="G56" i="3" s="1"/>
  <c r="F57" i="3"/>
  <c r="G57" i="3" s="1"/>
  <c r="F58" i="3"/>
  <c r="G58" i="3" s="1"/>
  <c r="F59" i="3"/>
  <c r="G59" i="3" s="1"/>
  <c r="F60" i="3"/>
  <c r="G60" i="3" s="1"/>
  <c r="F61" i="3"/>
  <c r="G61" i="3" s="1"/>
  <c r="F62" i="3"/>
  <c r="G62" i="3" s="1"/>
  <c r="F63" i="3"/>
  <c r="G63" i="3" s="1"/>
  <c r="F64" i="3"/>
  <c r="G64" i="3" s="1"/>
  <c r="F65" i="3"/>
  <c r="G65" i="3" s="1"/>
  <c r="F66" i="3"/>
  <c r="G66" i="3" s="1"/>
  <c r="F67" i="3"/>
  <c r="G67" i="3" s="1"/>
  <c r="F68" i="3"/>
  <c r="G68" i="3" s="1"/>
  <c r="F69" i="3"/>
  <c r="G69" i="3" s="1"/>
  <c r="F70" i="3"/>
  <c r="G70" i="3" s="1"/>
  <c r="F71" i="3"/>
  <c r="G71" i="3" s="1"/>
  <c r="F72" i="3"/>
  <c r="G72" i="3" s="1"/>
  <c r="F73" i="3"/>
  <c r="G73" i="3" s="1"/>
  <c r="F74" i="3"/>
  <c r="G74" i="3" s="1"/>
  <c r="F75" i="3"/>
  <c r="G75" i="3" s="1"/>
  <c r="F76" i="3"/>
  <c r="G76" i="3" s="1"/>
  <c r="F77" i="3"/>
  <c r="G77" i="3" s="1"/>
  <c r="F78" i="3"/>
  <c r="G78" i="3" s="1"/>
  <c r="F79" i="3"/>
  <c r="G79" i="3" s="1"/>
  <c r="F80" i="3"/>
  <c r="G80" i="3" s="1"/>
  <c r="F81" i="3"/>
  <c r="G81" i="3" s="1"/>
  <c r="F82" i="3"/>
  <c r="G82" i="3" s="1"/>
  <c r="F83" i="3"/>
  <c r="G83" i="3" s="1"/>
  <c r="F84" i="3"/>
  <c r="G84" i="3" s="1"/>
  <c r="F85" i="3"/>
  <c r="G85" i="3" s="1"/>
  <c r="F86" i="3"/>
  <c r="G86" i="3" s="1"/>
  <c r="F87" i="3"/>
  <c r="G87" i="3" s="1"/>
  <c r="F88" i="3"/>
  <c r="G88" i="3" s="1"/>
  <c r="F89" i="3"/>
  <c r="G89" i="3" s="1"/>
  <c r="F90" i="3"/>
  <c r="G90" i="3" s="1"/>
  <c r="F91" i="3"/>
  <c r="G91" i="3" s="1"/>
  <c r="F92" i="3"/>
  <c r="G92" i="3" s="1"/>
  <c r="F93" i="3"/>
  <c r="G93" i="3" s="1"/>
  <c r="F94" i="3"/>
  <c r="G94" i="3" s="1"/>
  <c r="F95" i="3"/>
  <c r="G95" i="3" s="1"/>
  <c r="F96" i="3"/>
  <c r="G96" i="3" s="1"/>
  <c r="F97" i="3"/>
  <c r="G97" i="3" s="1"/>
  <c r="F98" i="3"/>
  <c r="G98" i="3" s="1"/>
  <c r="F99" i="3"/>
  <c r="G99" i="3" s="1"/>
  <c r="F100" i="3"/>
  <c r="G100" i="3" s="1"/>
  <c r="F101" i="3"/>
  <c r="G101" i="3" s="1"/>
  <c r="F102" i="3"/>
  <c r="G102" i="3" s="1"/>
  <c r="F103" i="3"/>
  <c r="G103" i="3" s="1"/>
  <c r="F104" i="3"/>
  <c r="G104" i="3" s="1"/>
  <c r="F105" i="3"/>
  <c r="G105" i="3" s="1"/>
  <c r="F106" i="3"/>
  <c r="G106" i="3" s="1"/>
  <c r="F107" i="3"/>
  <c r="G107" i="3" s="1"/>
  <c r="F108" i="3"/>
  <c r="G108" i="3" s="1"/>
  <c r="F109" i="3"/>
  <c r="G109" i="3" s="1"/>
  <c r="F110" i="3"/>
  <c r="G110" i="3" s="1"/>
  <c r="F111" i="3"/>
  <c r="G111" i="3" s="1"/>
  <c r="F112" i="3"/>
  <c r="G112" i="3" s="1"/>
  <c r="F113" i="3"/>
  <c r="G113" i="3" s="1"/>
  <c r="F114" i="3"/>
  <c r="G114" i="3" s="1"/>
  <c r="F115" i="3"/>
  <c r="G115" i="3" s="1"/>
  <c r="F116" i="3"/>
  <c r="G116" i="3" s="1"/>
  <c r="F117" i="3"/>
  <c r="G117" i="3" s="1"/>
  <c r="F118" i="3"/>
  <c r="G118" i="3" s="1"/>
  <c r="F119" i="3"/>
  <c r="G119" i="3" s="1"/>
  <c r="F120" i="3"/>
  <c r="G120" i="3" s="1"/>
  <c r="F121" i="3"/>
  <c r="G121" i="3" s="1"/>
  <c r="F122" i="3"/>
  <c r="G122" i="3" s="1"/>
  <c r="F123" i="3"/>
  <c r="G123" i="3" s="1"/>
  <c r="F124" i="3"/>
  <c r="G124" i="3" s="1"/>
  <c r="F125" i="3"/>
  <c r="G125" i="3" s="1"/>
  <c r="F126" i="3"/>
  <c r="G126" i="3" s="1"/>
  <c r="F127" i="3"/>
  <c r="G127" i="3" s="1"/>
  <c r="F128" i="3"/>
  <c r="G128" i="3" s="1"/>
  <c r="F129" i="3"/>
  <c r="G129" i="3" s="1"/>
  <c r="F8" i="3"/>
  <c r="G8" i="3" s="1"/>
  <c r="I9" i="1"/>
  <c r="I10" i="1"/>
  <c r="I11" i="1"/>
  <c r="I12" i="1"/>
  <c r="I13" i="1"/>
  <c r="I14" i="1"/>
  <c r="I15" i="1"/>
  <c r="I16" i="1"/>
  <c r="I17" i="1"/>
  <c r="I18" i="1"/>
  <c r="I8" i="1"/>
  <c r="D9" i="1"/>
  <c r="E9" i="1" s="1"/>
  <c r="F9" i="1" s="1"/>
  <c r="D10" i="1"/>
  <c r="E10" i="1" s="1"/>
  <c r="F10" i="1" s="1"/>
  <c r="D11" i="1"/>
  <c r="E11" i="1" s="1"/>
  <c r="F11" i="1" s="1"/>
  <c r="D12" i="1"/>
  <c r="E12" i="1" s="1"/>
  <c r="F12" i="1" s="1"/>
  <c r="D13" i="1"/>
  <c r="E13" i="1" s="1"/>
  <c r="F13" i="1" s="1"/>
  <c r="D14" i="1"/>
  <c r="E14" i="1" s="1"/>
  <c r="F14" i="1" s="1"/>
  <c r="D15" i="1"/>
  <c r="E15" i="1" s="1"/>
  <c r="F15" i="1" s="1"/>
  <c r="D16" i="1"/>
  <c r="E16" i="1" s="1"/>
  <c r="F16" i="1" s="1"/>
  <c r="D17" i="1"/>
  <c r="E17" i="1" s="1"/>
  <c r="F17" i="1" s="1"/>
  <c r="D18" i="1"/>
  <c r="E18" i="1" s="1"/>
  <c r="F18" i="1" s="1"/>
  <c r="D19" i="1"/>
  <c r="E19" i="1" s="1"/>
  <c r="F19" i="1" s="1"/>
  <c r="D20" i="1"/>
  <c r="E20" i="1" s="1"/>
  <c r="F20" i="1" s="1"/>
  <c r="D21" i="1"/>
  <c r="E21" i="1" s="1"/>
  <c r="F21" i="1" s="1"/>
  <c r="D22" i="1"/>
  <c r="E22" i="1" s="1"/>
  <c r="F22" i="1" s="1"/>
  <c r="D23" i="1"/>
  <c r="E23" i="1" s="1"/>
  <c r="F23" i="1" s="1"/>
  <c r="D24" i="1"/>
  <c r="E24" i="1" s="1"/>
  <c r="F24" i="1" s="1"/>
  <c r="D25" i="1"/>
  <c r="E25" i="1" s="1"/>
  <c r="F25" i="1" s="1"/>
  <c r="D26" i="1"/>
  <c r="E26" i="1" s="1"/>
  <c r="F26" i="1" s="1"/>
  <c r="D27" i="1"/>
  <c r="E27" i="1" s="1"/>
  <c r="F27" i="1" s="1"/>
  <c r="D28" i="1"/>
  <c r="E28" i="1" s="1"/>
  <c r="F28" i="1" s="1"/>
  <c r="D29" i="1"/>
  <c r="E29" i="1" s="1"/>
  <c r="F29" i="1" s="1"/>
  <c r="D30" i="1"/>
  <c r="E30" i="1" s="1"/>
  <c r="F30" i="1" s="1"/>
  <c r="D31" i="1"/>
  <c r="E31" i="1" s="1"/>
  <c r="F31" i="1" s="1"/>
  <c r="D32" i="1"/>
  <c r="E32" i="1" s="1"/>
  <c r="F32" i="1" s="1"/>
  <c r="D33" i="1"/>
  <c r="E33" i="1" s="1"/>
  <c r="F33" i="1" s="1"/>
  <c r="D34" i="1"/>
  <c r="E34" i="1" s="1"/>
  <c r="F34" i="1" s="1"/>
  <c r="D35" i="1"/>
  <c r="E35" i="1" s="1"/>
  <c r="F35" i="1" s="1"/>
  <c r="D36" i="1"/>
  <c r="E36" i="1" s="1"/>
  <c r="F36" i="1" s="1"/>
  <c r="D37" i="1"/>
  <c r="E37" i="1" s="1"/>
  <c r="F37" i="1" s="1"/>
  <c r="D38" i="1"/>
  <c r="E38" i="1" s="1"/>
  <c r="F38" i="1" s="1"/>
  <c r="D39" i="1"/>
  <c r="E39" i="1" s="1"/>
  <c r="F39" i="1" s="1"/>
  <c r="D40" i="1"/>
  <c r="E40" i="1" s="1"/>
  <c r="F40" i="1" s="1"/>
  <c r="D41" i="1"/>
  <c r="E41" i="1" s="1"/>
  <c r="F41" i="1" s="1"/>
  <c r="D42" i="1"/>
  <c r="E42" i="1" s="1"/>
  <c r="F42" i="1" s="1"/>
  <c r="D43" i="1"/>
  <c r="E43" i="1" s="1"/>
  <c r="F43" i="1" s="1"/>
  <c r="D44" i="1"/>
  <c r="E44" i="1" s="1"/>
  <c r="F44" i="1" s="1"/>
  <c r="D45" i="1"/>
  <c r="E45" i="1" s="1"/>
  <c r="F45" i="1" s="1"/>
  <c r="D46" i="1"/>
  <c r="E46" i="1" s="1"/>
  <c r="F46" i="1" s="1"/>
  <c r="D47" i="1"/>
  <c r="E47" i="1" s="1"/>
  <c r="F47" i="1" s="1"/>
  <c r="D48" i="1"/>
  <c r="E48" i="1" s="1"/>
  <c r="F48" i="1" s="1"/>
  <c r="D49" i="1"/>
  <c r="E49" i="1" s="1"/>
  <c r="F49" i="1" s="1"/>
  <c r="D50" i="1"/>
  <c r="E50" i="1" s="1"/>
  <c r="F50" i="1" s="1"/>
  <c r="D51" i="1"/>
  <c r="E51" i="1" s="1"/>
  <c r="F51" i="1" s="1"/>
  <c r="D52" i="1"/>
  <c r="E52" i="1" s="1"/>
  <c r="F52" i="1" s="1"/>
  <c r="D53" i="1"/>
  <c r="E53" i="1" s="1"/>
  <c r="F53" i="1" s="1"/>
  <c r="D54" i="1"/>
  <c r="E54" i="1" s="1"/>
  <c r="F54" i="1" s="1"/>
  <c r="D55" i="1"/>
  <c r="E55" i="1" s="1"/>
  <c r="F55" i="1" s="1"/>
  <c r="D56" i="1"/>
  <c r="E56" i="1" s="1"/>
  <c r="F56" i="1" s="1"/>
  <c r="D57" i="1"/>
  <c r="E57" i="1" s="1"/>
  <c r="F57" i="1" s="1"/>
  <c r="D58" i="1"/>
  <c r="E58" i="1" s="1"/>
  <c r="F58" i="1" s="1"/>
  <c r="D59" i="1"/>
  <c r="E59" i="1" s="1"/>
  <c r="F59" i="1" s="1"/>
  <c r="D60" i="1"/>
  <c r="E60" i="1" s="1"/>
  <c r="F60" i="1" s="1"/>
  <c r="D61" i="1"/>
  <c r="E61" i="1" s="1"/>
  <c r="F61" i="1" s="1"/>
  <c r="D62" i="1"/>
  <c r="E62" i="1" s="1"/>
  <c r="F62" i="1" s="1"/>
  <c r="D63" i="1"/>
  <c r="E63" i="1" s="1"/>
  <c r="F63" i="1" s="1"/>
  <c r="D64" i="1"/>
  <c r="E64" i="1" s="1"/>
  <c r="F64" i="1" s="1"/>
  <c r="D65" i="1"/>
  <c r="E65" i="1" s="1"/>
  <c r="F65" i="1" s="1"/>
  <c r="D66" i="1"/>
  <c r="E66" i="1" s="1"/>
  <c r="F66" i="1" s="1"/>
  <c r="D67" i="1"/>
  <c r="E67" i="1" s="1"/>
  <c r="F67" i="1" s="1"/>
  <c r="D68" i="1"/>
  <c r="E68" i="1" s="1"/>
  <c r="F68" i="1" s="1"/>
  <c r="D69" i="1"/>
  <c r="E69" i="1" s="1"/>
  <c r="F69" i="1" s="1"/>
  <c r="D70" i="1"/>
  <c r="E70" i="1" s="1"/>
  <c r="F70" i="1" s="1"/>
  <c r="D71" i="1"/>
  <c r="E71" i="1" s="1"/>
  <c r="F71" i="1" s="1"/>
  <c r="D72" i="1"/>
  <c r="E72" i="1" s="1"/>
  <c r="F72" i="1" s="1"/>
  <c r="D73" i="1"/>
  <c r="E73" i="1" s="1"/>
  <c r="F73" i="1" s="1"/>
  <c r="D74" i="1"/>
  <c r="E74" i="1" s="1"/>
  <c r="F74" i="1" s="1"/>
  <c r="D75" i="1"/>
  <c r="E75" i="1" s="1"/>
  <c r="F75" i="1" s="1"/>
  <c r="D76" i="1"/>
  <c r="E76" i="1" s="1"/>
  <c r="F76" i="1" s="1"/>
  <c r="D77" i="1"/>
  <c r="E77" i="1" s="1"/>
  <c r="F77" i="1" s="1"/>
  <c r="D78" i="1"/>
  <c r="E78" i="1" s="1"/>
  <c r="F78" i="1" s="1"/>
  <c r="D79" i="1"/>
  <c r="E79" i="1" s="1"/>
  <c r="F79" i="1" s="1"/>
  <c r="D80" i="1"/>
  <c r="E80" i="1" s="1"/>
  <c r="F80" i="1" s="1"/>
  <c r="D81" i="1"/>
  <c r="E81" i="1" s="1"/>
  <c r="F81" i="1" s="1"/>
  <c r="D82" i="1"/>
  <c r="E82" i="1" s="1"/>
  <c r="F82" i="1" s="1"/>
  <c r="D83" i="1"/>
  <c r="E83" i="1" s="1"/>
  <c r="F83" i="1" s="1"/>
  <c r="D84" i="1"/>
  <c r="E84" i="1" s="1"/>
  <c r="F84" i="1" s="1"/>
  <c r="D85" i="1"/>
  <c r="E85" i="1" s="1"/>
  <c r="F85" i="1" s="1"/>
  <c r="D86" i="1"/>
  <c r="E86" i="1" s="1"/>
  <c r="F86" i="1" s="1"/>
  <c r="D87" i="1"/>
  <c r="E87" i="1" s="1"/>
  <c r="F87" i="1" s="1"/>
  <c r="D88" i="1"/>
  <c r="E88" i="1" s="1"/>
  <c r="F88" i="1" s="1"/>
  <c r="D89" i="1"/>
  <c r="E89" i="1" s="1"/>
  <c r="F89" i="1" s="1"/>
  <c r="D90" i="1"/>
  <c r="E90" i="1" s="1"/>
  <c r="F90" i="1" s="1"/>
  <c r="D91" i="1"/>
  <c r="E91" i="1" s="1"/>
  <c r="F91" i="1" s="1"/>
  <c r="D92" i="1"/>
  <c r="E92" i="1" s="1"/>
  <c r="F92" i="1" s="1"/>
  <c r="D93" i="1"/>
  <c r="E93" i="1" s="1"/>
  <c r="F93" i="1" s="1"/>
  <c r="D94" i="1"/>
  <c r="E94" i="1" s="1"/>
  <c r="F94" i="1" s="1"/>
  <c r="D95" i="1"/>
  <c r="E95" i="1" s="1"/>
  <c r="F95" i="1" s="1"/>
  <c r="D96" i="1"/>
  <c r="E96" i="1" s="1"/>
  <c r="F96" i="1" s="1"/>
  <c r="D97" i="1"/>
  <c r="E97" i="1" s="1"/>
  <c r="F97" i="1" s="1"/>
  <c r="D98" i="1"/>
  <c r="E98" i="1" s="1"/>
  <c r="F98" i="1" s="1"/>
  <c r="D99" i="1"/>
  <c r="E99" i="1" s="1"/>
  <c r="F99" i="1" s="1"/>
  <c r="D100" i="1"/>
  <c r="E100" i="1" s="1"/>
  <c r="F100" i="1" s="1"/>
  <c r="D101" i="1"/>
  <c r="E101" i="1" s="1"/>
  <c r="F101" i="1" s="1"/>
  <c r="D102" i="1"/>
  <c r="E102" i="1" s="1"/>
  <c r="F102" i="1" s="1"/>
  <c r="D103" i="1"/>
  <c r="E103" i="1" s="1"/>
  <c r="F103" i="1" s="1"/>
  <c r="D104" i="1"/>
  <c r="E104" i="1" s="1"/>
  <c r="F104" i="1" s="1"/>
  <c r="D105" i="1"/>
  <c r="E105" i="1" s="1"/>
  <c r="F105" i="1" s="1"/>
  <c r="D106" i="1"/>
  <c r="E106" i="1" s="1"/>
  <c r="F106" i="1" s="1"/>
  <c r="D107" i="1"/>
  <c r="E107" i="1" s="1"/>
  <c r="F107" i="1" s="1"/>
  <c r="D108" i="1"/>
  <c r="E108" i="1" s="1"/>
  <c r="F108" i="1" s="1"/>
  <c r="D109" i="1"/>
  <c r="E109" i="1" s="1"/>
  <c r="F109" i="1" s="1"/>
  <c r="D110" i="1"/>
  <c r="E110" i="1" s="1"/>
  <c r="F110" i="1" s="1"/>
  <c r="D111" i="1"/>
  <c r="E111" i="1" s="1"/>
  <c r="F111" i="1" s="1"/>
  <c r="D112" i="1"/>
  <c r="E112" i="1" s="1"/>
  <c r="F112" i="1" s="1"/>
  <c r="D113" i="1"/>
  <c r="E113" i="1" s="1"/>
  <c r="F113" i="1" s="1"/>
  <c r="D114" i="1"/>
  <c r="E114" i="1" s="1"/>
  <c r="F114" i="1" s="1"/>
  <c r="D115" i="1"/>
  <c r="E115" i="1" s="1"/>
  <c r="F115" i="1" s="1"/>
  <c r="D116" i="1"/>
  <c r="E116" i="1" s="1"/>
  <c r="F116" i="1" s="1"/>
  <c r="D117" i="1"/>
  <c r="E117" i="1" s="1"/>
  <c r="F117" i="1" s="1"/>
  <c r="D118" i="1"/>
  <c r="E118" i="1" s="1"/>
  <c r="F118" i="1" s="1"/>
  <c r="D119" i="1"/>
  <c r="E119" i="1" s="1"/>
  <c r="F119" i="1" s="1"/>
  <c r="D120" i="1"/>
  <c r="E120" i="1" s="1"/>
  <c r="F120" i="1" s="1"/>
  <c r="D121" i="1"/>
  <c r="E121" i="1" s="1"/>
  <c r="F121" i="1" s="1"/>
  <c r="D122" i="1"/>
  <c r="E122" i="1" s="1"/>
  <c r="F122" i="1" s="1"/>
  <c r="D123" i="1"/>
  <c r="E123" i="1" s="1"/>
  <c r="F123" i="1" s="1"/>
  <c r="D124" i="1"/>
  <c r="E124" i="1" s="1"/>
  <c r="F124" i="1" s="1"/>
  <c r="D125" i="1"/>
  <c r="E125" i="1" s="1"/>
  <c r="F125" i="1" s="1"/>
  <c r="D126" i="1"/>
  <c r="E126" i="1" s="1"/>
  <c r="F126" i="1" s="1"/>
  <c r="D127" i="1"/>
  <c r="E127" i="1" s="1"/>
  <c r="F127" i="1" s="1"/>
  <c r="D128" i="1"/>
  <c r="E128" i="1" s="1"/>
  <c r="F128" i="1" s="1"/>
  <c r="D129" i="1"/>
  <c r="E129" i="1" s="1"/>
  <c r="F129" i="1" s="1"/>
  <c r="D8" i="1"/>
  <c r="E8" i="1" s="1"/>
  <c r="F8" i="1" s="1"/>
  <c r="F3" i="1" l="1"/>
  <c r="G3" i="3"/>
  <c r="C5" i="7" s="1"/>
  <c r="F5" i="1" l="1"/>
  <c r="D4" i="7" s="1"/>
  <c r="C4" i="7"/>
  <c r="G5" i="3"/>
  <c r="D5" i="7" s="1"/>
  <c r="H8" i="7" l="1"/>
  <c r="I4" i="7" l="1"/>
  <c r="I6" i="7"/>
  <c r="I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Murdoch</author>
  </authors>
  <commentList>
    <comment ref="B7" authorId="0" shapeId="0" xr:uid="{EB249C13-F6DB-49BE-A86A-81B3D9A369B7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1=species detected
0=species not detected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Murdoch</author>
  </authors>
  <commentList>
    <comment ref="B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1=species detected
0=species not detected</t>
        </r>
      </text>
    </comment>
    <comment ref="C7" authorId="0" shapeId="0" xr:uid="{38E5CE7A-6F99-42BA-8CFF-CB9D4052080E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Proportion of deciduous forest within a 1 km radius of a location.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Murdoch</author>
  </authors>
  <commentList>
    <comment ref="B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1=species detected
0=species not detected</t>
        </r>
      </text>
    </comment>
    <comment ref="C7" authorId="0" shapeId="0" xr:uid="{50CAD080-ACE1-4A1A-959F-7BA762150461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Proportion of evergreen woodland within a 1 km radius of a location.</t>
        </r>
      </text>
    </comment>
    <comment ref="D7" authorId="0" shapeId="0" xr:uid="{67B129BB-2A96-4294-A6D2-2028E3E184FA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Proportion of development within a 1 km radius of a location.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Murdoch</author>
  </authors>
  <commentList>
    <comment ref="B3" authorId="0" shapeId="0" xr:uid="{D0249993-73DE-478F-B1A9-F0CF3501C0D8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Number of parameters.</t>
        </r>
      </text>
    </comment>
    <comment ref="C3" authorId="0" shapeId="0" xr:uid="{AA564F0F-6D22-4714-8879-BA6FBDC49745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Sum of the log likelihoods (called Maxlike in other worksheets).</t>
        </r>
      </text>
    </comment>
    <comment ref="D3" authorId="0" shapeId="0" xr:uid="{50047B8D-751E-4A6D-A14E-F99E676AB8D8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Akaike's Information Criterion.  A lower value indicates more relative support.</t>
        </r>
      </text>
    </comment>
    <comment ref="E3" authorId="0" shapeId="0" xr:uid="{B42B0CC4-3F55-4C2A-BB43-5EFBBDDBE325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Difference between a given model and the top ranking model (in AIC units).</t>
        </r>
      </text>
    </comment>
    <comment ref="F3" authorId="0" shapeId="0" xr:uid="{67C1571C-5432-4A36-96B6-DB18C5CBA355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Weight of evidence that a given model is the best in the set of models.  All values sum to 1, so interpret like a proportion.</t>
        </r>
      </text>
    </comment>
  </commentList>
</comments>
</file>

<file path=xl/sharedStrings.xml><?xml version="1.0" encoding="utf-8"?>
<sst xmlns="http://schemas.openxmlformats.org/spreadsheetml/2006/main" count="61" uniqueCount="33">
  <si>
    <t>Prob. Occ</t>
  </si>
  <si>
    <t>Prop.</t>
  </si>
  <si>
    <t>LnL</t>
  </si>
  <si>
    <t>Likelihood</t>
  </si>
  <si>
    <t>Probability</t>
  </si>
  <si>
    <t>Development</t>
  </si>
  <si>
    <t>Evergreen</t>
  </si>
  <si>
    <t>Deciduous</t>
  </si>
  <si>
    <t>Site</t>
  </si>
  <si>
    <t>AIC</t>
  </si>
  <si>
    <t>K</t>
  </si>
  <si>
    <t>Maxlike</t>
  </si>
  <si>
    <t>Intercept</t>
  </si>
  <si>
    <t>Present?</t>
  </si>
  <si>
    <t>Prob of occupancy</t>
  </si>
  <si>
    <t>Model name</t>
  </si>
  <si>
    <t>AIC wt.</t>
  </si>
  <si>
    <t>ΔAIC</t>
  </si>
  <si>
    <t>Null</t>
  </si>
  <si>
    <t>Evergreen+Development</t>
  </si>
  <si>
    <t>exp(-0.5*deltaAIC)</t>
  </si>
  <si>
    <t>SUM</t>
  </si>
  <si>
    <r>
      <rPr>
        <b/>
        <sz val="11"/>
        <color theme="1"/>
        <rFont val="Calibri"/>
        <family val="2"/>
        <scheme val="minor"/>
      </rPr>
      <t>AIC weight calculation:</t>
    </r>
    <r>
      <rPr>
        <sz val="11"/>
        <color theme="1"/>
        <rFont val="Calibri"/>
        <family val="2"/>
        <charset val="1"/>
        <scheme val="minor"/>
      </rPr>
      <t xml:space="preserve"> exp(-0.5*deltaAIC)/(sum of all -0.5*deltaAIC values)</t>
    </r>
  </si>
  <si>
    <t>MODEL SELECTION TABLE</t>
  </si>
  <si>
    <r>
      <rPr>
        <b/>
        <u/>
        <sz val="11"/>
        <color theme="1"/>
        <rFont val="Calibri"/>
        <family val="2"/>
        <scheme val="minor"/>
      </rPr>
      <t>MODEL 1</t>
    </r>
    <r>
      <rPr>
        <b/>
        <sz val="11"/>
        <color theme="1"/>
        <rFont val="Calibri"/>
        <family val="2"/>
        <scheme val="minor"/>
      </rPr>
      <t>: constant or null</t>
    </r>
  </si>
  <si>
    <r>
      <rPr>
        <u/>
        <sz val="11"/>
        <color rgb="FFFF0000"/>
        <rFont val="Calibri"/>
        <family val="2"/>
        <scheme val="minor"/>
      </rPr>
      <t>Logit link function</t>
    </r>
    <r>
      <rPr>
        <sz val="11"/>
        <color rgb="FFFF0000"/>
        <rFont val="Calibri"/>
        <family val="2"/>
        <scheme val="minor"/>
      </rPr>
      <t>: exp(model)/(1 + exp(model))</t>
    </r>
  </si>
  <si>
    <t>Mean</t>
  </si>
  <si>
    <t>SD</t>
  </si>
  <si>
    <t>PREDICTED OCCUPANCY BASED ON THE TOP MODEL</t>
  </si>
  <si>
    <r>
      <rPr>
        <b/>
        <u/>
        <sz val="11"/>
        <color theme="1"/>
        <rFont val="Calibri"/>
        <family val="2"/>
        <scheme val="minor"/>
      </rPr>
      <t>MODEL 2</t>
    </r>
    <r>
      <rPr>
        <b/>
        <sz val="11"/>
        <color theme="1"/>
        <rFont val="Calibri"/>
        <family val="2"/>
        <scheme val="minor"/>
      </rPr>
      <t>: occurrence is a function of deciduous forest</t>
    </r>
  </si>
  <si>
    <r>
      <rPr>
        <b/>
        <u/>
        <sz val="11"/>
        <color theme="1"/>
        <rFont val="Calibri"/>
        <family val="2"/>
        <scheme val="minor"/>
      </rPr>
      <t>MODEL 3</t>
    </r>
    <r>
      <rPr>
        <b/>
        <sz val="11"/>
        <color theme="1"/>
        <rFont val="Calibri"/>
        <family val="2"/>
        <scheme val="minor"/>
      </rPr>
      <t>: occurrence is a function of the additive combination of evergreen and development</t>
    </r>
  </si>
  <si>
    <t>DISTRIBUTION OF DECIDUOUS FOREST ACROSS A LANDSCAPE</t>
  </si>
  <si>
    <r>
      <rPr>
        <u/>
        <sz val="11"/>
        <color rgb="FFFF0000"/>
        <rFont val="Calibri"/>
        <family val="2"/>
        <scheme val="minor"/>
      </rPr>
      <t>Akaike's Information Criterion (AIC)</t>
    </r>
    <r>
      <rPr>
        <sz val="11"/>
        <color rgb="FFFF0000"/>
        <rFont val="Calibri"/>
        <family val="2"/>
        <charset val="1"/>
        <scheme val="minor"/>
      </rPr>
      <t>: -2*LnL + 2*K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</si>
</sst>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E+00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164" fontId="0" fillId="0" borderId="0" xfId="0" applyNumberFormat="1"/>
    <xf numFmtId="2" fontId="0" fillId="0" borderId="0" xfId="0" applyNumberForma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2" borderId="1" xfId="0" applyFont="1" applyFill="1" applyBorder="1"/>
    <xf numFmtId="2" fontId="3" fillId="0" borderId="1" xfId="0" applyNumberFormat="1" applyFont="1" applyBorder="1"/>
    <xf numFmtId="0" fontId="4" fillId="3" borderId="1" xfId="0" applyFont="1" applyFill="1" applyBorder="1"/>
    <xf numFmtId="0" fontId="4" fillId="0" borderId="0" xfId="0" applyFont="1"/>
    <xf numFmtId="0" fontId="3" fillId="0" borderId="1" xfId="0" applyFont="1" applyBorder="1"/>
    <xf numFmtId="164" fontId="0" fillId="0" borderId="1" xfId="0" applyNumberFormat="1" applyBorder="1"/>
    <xf numFmtId="2" fontId="0" fillId="0" borderId="1" xfId="0" applyNumberFormat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2" fillId="0" borderId="1" xfId="0" applyNumberFormat="1" applyFont="1" applyBorder="1"/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/>
    <xf numFmtId="0" fontId="12" fillId="0" borderId="0" xfId="0" applyFont="1" applyAlignment="1">
      <alignment horizontal="right"/>
    </xf>
    <xf numFmtId="0" fontId="11" fillId="0" borderId="0" xfId="0" applyFont="1"/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0" fontId="4" fillId="0" borderId="1" xfId="0" applyFont="1" applyBorder="1" applyAlignment="1">
      <alignment horizontal="left"/>
    </xf>
    <xf numFmtId="2" fontId="2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Likelihood surface</a:t>
            </a:r>
          </a:p>
        </c:rich>
      </c:tx>
      <c:layout>
        <c:manualLayout>
          <c:xMode val="edge"/>
          <c:yMode val="edge"/>
          <c:x val="0.3164309031556039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'Model 1'!$H$3:$H$11</c:f>
              <c:numCache>
                <c:formatCode>General</c:formatCode>
                <c:ptCount val="9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</c:numCache>
            </c:numRef>
          </c:cat>
          <c:val>
            <c:numRef>
              <c:f>'Model 1'!$I$3:$I$11</c:f>
              <c:numCache>
                <c:formatCode>0.00</c:formatCode>
                <c:ptCount val="9"/>
                <c:pt idx="0">
                  <c:v>-195.22362282916069</c:v>
                </c:pt>
                <c:pt idx="1">
                  <c:v>-142.28594523328459</c:v>
                </c:pt>
                <c:pt idx="2">
                  <c:v>-113.84006557266339</c:v>
                </c:pt>
                <c:pt idx="3">
                  <c:v>-95.974330072428629</c:v>
                </c:pt>
                <c:pt idx="4">
                  <c:v>-84.563956028313427</c:v>
                </c:pt>
                <c:pt idx="5">
                  <c:v>-78.133865315669354</c:v>
                </c:pt>
                <c:pt idx="6">
                  <c:v>-76.558959715626258</c:v>
                </c:pt>
                <c:pt idx="7">
                  <c:v>-81.288993344009313</c:v>
                </c:pt>
                <c:pt idx="8">
                  <c:v>-98.5457414263673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0A-40F3-9F7E-08E98BA13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140304"/>
        <c:axId val="1271135984"/>
      </c:lineChart>
      <c:catAx>
        <c:axId val="127114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b="1"/>
                  <a:t>Probability</a:t>
                </a:r>
              </a:p>
            </c:rich>
          </c:tx>
          <c:layout>
            <c:manualLayout>
              <c:xMode val="edge"/>
              <c:yMode val="edge"/>
              <c:x val="0.48151071431631431"/>
              <c:y val="0.901828521434820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71135984"/>
        <c:crosses val="autoZero"/>
        <c:auto val="1"/>
        <c:lblAlgn val="ctr"/>
        <c:lblOffset val="100"/>
        <c:noMultiLvlLbl val="0"/>
      </c:catAx>
      <c:valAx>
        <c:axId val="127113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b="1"/>
                  <a:t>Maxlike (LnL)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7114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Occupancy as a function of deciduous cover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'Model 2'!$H$8:$H$18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'Model 2'!$I$8:$I$18</c:f>
              <c:numCache>
                <c:formatCode>General</c:formatCode>
                <c:ptCount val="11"/>
                <c:pt idx="0">
                  <c:v>0.80725135378169899</c:v>
                </c:pt>
                <c:pt idx="1">
                  <c:v>0.67199039542057426</c:v>
                </c:pt>
                <c:pt idx="2">
                  <c:v>0.50053855419339122</c:v>
                </c:pt>
                <c:pt idx="3">
                  <c:v>0.32895996962936808</c:v>
                </c:pt>
                <c:pt idx="4">
                  <c:v>0.19341991167735378</c:v>
                </c:pt>
                <c:pt idx="5">
                  <c:v>0.10498841960129486</c:v>
                </c:pt>
                <c:pt idx="6">
                  <c:v>5.4267535708444073E-2</c:v>
                </c:pt>
                <c:pt idx="7">
                  <c:v>2.7302881995427561E-2</c:v>
                </c:pt>
                <c:pt idx="8">
                  <c:v>1.3544636707719803E-2</c:v>
                </c:pt>
                <c:pt idx="9">
                  <c:v>6.6717805921612579E-3</c:v>
                </c:pt>
                <c:pt idx="10">
                  <c:v>3.2747902194407478E-3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10-4E5C-A824-E6C83935D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10200"/>
        <c:axId val="554207248"/>
      </c:lineChart>
      <c:catAx>
        <c:axId val="554210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Proportion of deciduous</a:t>
                </a:r>
                <a:r>
                  <a:rPr lang="en-US" sz="1600" baseline="0"/>
                  <a:t> cover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33060279965004374"/>
              <c:y val="0.84476851851851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4207248"/>
        <c:crosses val="autoZero"/>
        <c:auto val="1"/>
        <c:lblAlgn val="ctr"/>
        <c:lblOffset val="100"/>
        <c:noMultiLvlLbl val="0"/>
      </c:catAx>
      <c:valAx>
        <c:axId val="5542072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Probability of occupancy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147997826802261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4210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1</xdr:row>
      <xdr:rowOff>12700</xdr:rowOff>
    </xdr:from>
    <xdr:to>
      <xdr:col>14</xdr:col>
      <xdr:colOff>88900</xdr:colOff>
      <xdr:row>15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05D38E-AA54-3B58-A196-8A2887CCA4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196850</xdr:colOff>
      <xdr:row>4</xdr:row>
      <xdr:rowOff>6349</xdr:rowOff>
    </xdr:from>
    <xdr:to>
      <xdr:col>17</xdr:col>
      <xdr:colOff>501650</xdr:colOff>
      <xdr:row>21</xdr:row>
      <xdr:rowOff>34924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.campus.ad.uvm.edu\jmurdoch\MyDocs\2%20-%20Research\Mongolia%20occupancy%20data\Lizards\Lizard%20occupancy%20dat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zard occupancy 2010"/>
      <sheetName val="Lizard occupancy 2010 (2)"/>
      <sheetName val="Fox info"/>
      <sheetName val="Lizard occupancy 2010 (3)"/>
      <sheetName val="Lizard occupancy 2010 (4)"/>
      <sheetName val="Lizard occupancy 2010 (5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9"/>
  <sheetViews>
    <sheetView tabSelected="1" workbookViewId="0"/>
  </sheetViews>
  <sheetFormatPr defaultRowHeight="14.5" x14ac:dyDescent="0.35"/>
  <cols>
    <col min="1" max="1" width="10.54296875" bestFit="1" customWidth="1"/>
    <col min="2" max="2" width="16.26953125" bestFit="1" customWidth="1"/>
    <col min="3" max="4" width="10.26953125" customWidth="1"/>
  </cols>
  <sheetData>
    <row r="1" spans="1:9" x14ac:dyDescent="0.35">
      <c r="A1" s="9" t="s">
        <v>24</v>
      </c>
    </row>
    <row r="3" spans="1:9" x14ac:dyDescent="0.35">
      <c r="B3" s="8" t="s">
        <v>14</v>
      </c>
      <c r="C3" s="12">
        <v>0.68032785967163301</v>
      </c>
      <c r="E3" s="8" t="s">
        <v>11</v>
      </c>
      <c r="F3" s="18">
        <f>SUM(D8:D129)</f>
        <v>-76.447892811283353</v>
      </c>
      <c r="H3">
        <v>0.1</v>
      </c>
      <c r="I3" s="2">
        <v>-195.22362282916069</v>
      </c>
    </row>
    <row r="4" spans="1:9" x14ac:dyDescent="0.35">
      <c r="E4" s="8" t="s">
        <v>10</v>
      </c>
      <c r="F4" s="13">
        <v>1</v>
      </c>
      <c r="H4">
        <v>0.2</v>
      </c>
      <c r="I4" s="2">
        <v>-142.28594523328459</v>
      </c>
    </row>
    <row r="5" spans="1:9" x14ac:dyDescent="0.35">
      <c r="E5" s="8" t="s">
        <v>9</v>
      </c>
      <c r="F5" s="14">
        <f>-2*F3+2*F4</f>
        <v>154.89578562256671</v>
      </c>
      <c r="H5">
        <v>0.3</v>
      </c>
      <c r="I5" s="32">
        <v>-113.84006557266339</v>
      </c>
    </row>
    <row r="6" spans="1:9" x14ac:dyDescent="0.35">
      <c r="H6">
        <v>0.4</v>
      </c>
      <c r="I6" s="2">
        <v>-95.974330072428629</v>
      </c>
    </row>
    <row r="7" spans="1:9" x14ac:dyDescent="0.35">
      <c r="A7" s="6" t="s">
        <v>8</v>
      </c>
      <c r="B7" s="6" t="s">
        <v>13</v>
      </c>
      <c r="C7" s="6" t="s">
        <v>3</v>
      </c>
      <c r="D7" s="6" t="s">
        <v>2</v>
      </c>
      <c r="H7">
        <v>0.5</v>
      </c>
      <c r="I7" s="2">
        <v>-84.563956028313427</v>
      </c>
    </row>
    <row r="8" spans="1:9" x14ac:dyDescent="0.35">
      <c r="A8">
        <v>1</v>
      </c>
      <c r="B8" s="5">
        <v>0</v>
      </c>
      <c r="C8">
        <f>IF(B8=1,$C$3,1-$C$3)</f>
        <v>0.31967214032836699</v>
      </c>
      <c r="D8">
        <f>LN(C8)</f>
        <v>-1.1404593698841035</v>
      </c>
      <c r="H8">
        <v>0.6</v>
      </c>
      <c r="I8" s="2">
        <v>-78.133865315669354</v>
      </c>
    </row>
    <row r="9" spans="1:9" x14ac:dyDescent="0.35">
      <c r="A9">
        <v>2</v>
      </c>
      <c r="B9" s="5">
        <v>1</v>
      </c>
      <c r="C9">
        <f t="shared" ref="C9:C72" si="0">IF(B9=1,$C$3,1-$C$3)</f>
        <v>0.68032785967163301</v>
      </c>
      <c r="D9">
        <f t="shared" ref="D9:D72" si="1">LN(C9)</f>
        <v>-0.38518045043136684</v>
      </c>
      <c r="H9">
        <v>0.7</v>
      </c>
      <c r="I9" s="2">
        <v>-76.558959715626258</v>
      </c>
    </row>
    <row r="10" spans="1:9" x14ac:dyDescent="0.35">
      <c r="A10">
        <v>3</v>
      </c>
      <c r="B10" s="5">
        <v>1</v>
      </c>
      <c r="C10">
        <f t="shared" si="0"/>
        <v>0.68032785967163301</v>
      </c>
      <c r="D10">
        <f t="shared" si="1"/>
        <v>-0.38518045043136684</v>
      </c>
      <c r="H10">
        <v>0.8</v>
      </c>
      <c r="I10" s="2">
        <v>-81.288993344009313</v>
      </c>
    </row>
    <row r="11" spans="1:9" x14ac:dyDescent="0.35">
      <c r="A11">
        <v>4</v>
      </c>
      <c r="B11" s="5">
        <v>1</v>
      </c>
      <c r="C11">
        <f t="shared" si="0"/>
        <v>0.68032785967163301</v>
      </c>
      <c r="D11">
        <f t="shared" si="1"/>
        <v>-0.38518045043136684</v>
      </c>
      <c r="H11">
        <v>0.9</v>
      </c>
      <c r="I11" s="2">
        <v>-98.5457414263673</v>
      </c>
    </row>
    <row r="12" spans="1:9" x14ac:dyDescent="0.35">
      <c r="A12">
        <v>5</v>
      </c>
      <c r="B12" s="5">
        <v>1</v>
      </c>
      <c r="C12">
        <f t="shared" si="0"/>
        <v>0.68032785967163301</v>
      </c>
      <c r="D12">
        <f t="shared" si="1"/>
        <v>-0.38518045043136684</v>
      </c>
    </row>
    <row r="13" spans="1:9" x14ac:dyDescent="0.35">
      <c r="A13">
        <v>6</v>
      </c>
      <c r="B13" s="5">
        <v>1</v>
      </c>
      <c r="C13">
        <f t="shared" si="0"/>
        <v>0.68032785967163301</v>
      </c>
      <c r="D13">
        <f t="shared" si="1"/>
        <v>-0.38518045043136684</v>
      </c>
    </row>
    <row r="14" spans="1:9" x14ac:dyDescent="0.35">
      <c r="A14">
        <v>7</v>
      </c>
      <c r="B14" s="5">
        <v>1</v>
      </c>
      <c r="C14">
        <f t="shared" si="0"/>
        <v>0.68032785967163301</v>
      </c>
      <c r="D14">
        <f t="shared" si="1"/>
        <v>-0.38518045043136684</v>
      </c>
    </row>
    <row r="15" spans="1:9" x14ac:dyDescent="0.35">
      <c r="A15">
        <v>8</v>
      </c>
      <c r="B15" s="5">
        <v>1</v>
      </c>
      <c r="C15">
        <f t="shared" si="0"/>
        <v>0.68032785967163301</v>
      </c>
      <c r="D15">
        <f t="shared" si="1"/>
        <v>-0.38518045043136684</v>
      </c>
    </row>
    <row r="16" spans="1:9" x14ac:dyDescent="0.35">
      <c r="A16">
        <v>9</v>
      </c>
      <c r="B16" s="5">
        <v>1</v>
      </c>
      <c r="C16">
        <f t="shared" si="0"/>
        <v>0.68032785967163301</v>
      </c>
      <c r="D16">
        <f t="shared" si="1"/>
        <v>-0.38518045043136684</v>
      </c>
    </row>
    <row r="17" spans="1:4" x14ac:dyDescent="0.35">
      <c r="A17">
        <v>10</v>
      </c>
      <c r="B17" s="5">
        <v>1</v>
      </c>
      <c r="C17">
        <f t="shared" si="0"/>
        <v>0.68032785967163301</v>
      </c>
      <c r="D17">
        <f t="shared" si="1"/>
        <v>-0.38518045043136684</v>
      </c>
    </row>
    <row r="18" spans="1:4" x14ac:dyDescent="0.35">
      <c r="A18">
        <v>11</v>
      </c>
      <c r="B18" s="5">
        <v>1</v>
      </c>
      <c r="C18">
        <f t="shared" si="0"/>
        <v>0.68032785967163301</v>
      </c>
      <c r="D18">
        <f t="shared" si="1"/>
        <v>-0.38518045043136684</v>
      </c>
    </row>
    <row r="19" spans="1:4" x14ac:dyDescent="0.35">
      <c r="A19">
        <v>12</v>
      </c>
      <c r="B19" s="5">
        <v>0</v>
      </c>
      <c r="C19">
        <f t="shared" si="0"/>
        <v>0.31967214032836699</v>
      </c>
      <c r="D19">
        <f t="shared" si="1"/>
        <v>-1.1404593698841035</v>
      </c>
    </row>
    <row r="20" spans="1:4" x14ac:dyDescent="0.35">
      <c r="A20">
        <v>13</v>
      </c>
      <c r="B20" s="5">
        <v>0</v>
      </c>
      <c r="C20">
        <f t="shared" si="0"/>
        <v>0.31967214032836699</v>
      </c>
      <c r="D20">
        <f t="shared" si="1"/>
        <v>-1.1404593698841035</v>
      </c>
    </row>
    <row r="21" spans="1:4" x14ac:dyDescent="0.35">
      <c r="A21">
        <v>14</v>
      </c>
      <c r="B21" s="5">
        <v>1</v>
      </c>
      <c r="C21">
        <f t="shared" si="0"/>
        <v>0.68032785967163301</v>
      </c>
      <c r="D21">
        <f t="shared" si="1"/>
        <v>-0.38518045043136684</v>
      </c>
    </row>
    <row r="22" spans="1:4" x14ac:dyDescent="0.35">
      <c r="A22">
        <v>15</v>
      </c>
      <c r="B22" s="5">
        <v>0</v>
      </c>
      <c r="C22">
        <f t="shared" si="0"/>
        <v>0.31967214032836699</v>
      </c>
      <c r="D22">
        <f t="shared" si="1"/>
        <v>-1.1404593698841035</v>
      </c>
    </row>
    <row r="23" spans="1:4" x14ac:dyDescent="0.35">
      <c r="A23">
        <v>16</v>
      </c>
      <c r="B23" s="5">
        <v>1</v>
      </c>
      <c r="C23">
        <f t="shared" si="0"/>
        <v>0.68032785967163301</v>
      </c>
      <c r="D23">
        <f t="shared" si="1"/>
        <v>-0.38518045043136684</v>
      </c>
    </row>
    <row r="24" spans="1:4" x14ac:dyDescent="0.35">
      <c r="A24">
        <v>17</v>
      </c>
      <c r="B24" s="5">
        <v>1</v>
      </c>
      <c r="C24">
        <f t="shared" si="0"/>
        <v>0.68032785967163301</v>
      </c>
      <c r="D24">
        <f t="shared" si="1"/>
        <v>-0.38518045043136684</v>
      </c>
    </row>
    <row r="25" spans="1:4" x14ac:dyDescent="0.35">
      <c r="A25">
        <v>18</v>
      </c>
      <c r="B25" s="5">
        <v>1</v>
      </c>
      <c r="C25">
        <f t="shared" si="0"/>
        <v>0.68032785967163301</v>
      </c>
      <c r="D25">
        <f t="shared" si="1"/>
        <v>-0.38518045043136684</v>
      </c>
    </row>
    <row r="26" spans="1:4" x14ac:dyDescent="0.35">
      <c r="A26">
        <v>19</v>
      </c>
      <c r="B26" s="5">
        <v>0</v>
      </c>
      <c r="C26">
        <f t="shared" si="0"/>
        <v>0.31967214032836699</v>
      </c>
      <c r="D26">
        <f t="shared" si="1"/>
        <v>-1.1404593698841035</v>
      </c>
    </row>
    <row r="27" spans="1:4" x14ac:dyDescent="0.35">
      <c r="A27">
        <v>20</v>
      </c>
      <c r="B27" s="5">
        <v>1</v>
      </c>
      <c r="C27">
        <f t="shared" si="0"/>
        <v>0.68032785967163301</v>
      </c>
      <c r="D27">
        <f t="shared" si="1"/>
        <v>-0.38518045043136684</v>
      </c>
    </row>
    <row r="28" spans="1:4" x14ac:dyDescent="0.35">
      <c r="A28">
        <v>21</v>
      </c>
      <c r="B28" s="5">
        <v>1</v>
      </c>
      <c r="C28">
        <f t="shared" si="0"/>
        <v>0.68032785967163301</v>
      </c>
      <c r="D28">
        <f t="shared" si="1"/>
        <v>-0.38518045043136684</v>
      </c>
    </row>
    <row r="29" spans="1:4" x14ac:dyDescent="0.35">
      <c r="A29">
        <v>22</v>
      </c>
      <c r="B29" s="5">
        <v>0</v>
      </c>
      <c r="C29">
        <f t="shared" si="0"/>
        <v>0.31967214032836699</v>
      </c>
      <c r="D29">
        <f t="shared" si="1"/>
        <v>-1.1404593698841035</v>
      </c>
    </row>
    <row r="30" spans="1:4" x14ac:dyDescent="0.35">
      <c r="A30">
        <v>23</v>
      </c>
      <c r="B30" s="5">
        <v>0</v>
      </c>
      <c r="C30">
        <f t="shared" si="0"/>
        <v>0.31967214032836699</v>
      </c>
      <c r="D30">
        <f t="shared" si="1"/>
        <v>-1.1404593698841035</v>
      </c>
    </row>
    <row r="31" spans="1:4" x14ac:dyDescent="0.35">
      <c r="A31">
        <v>24</v>
      </c>
      <c r="B31" s="5">
        <v>1</v>
      </c>
      <c r="C31">
        <f t="shared" si="0"/>
        <v>0.68032785967163301</v>
      </c>
      <c r="D31">
        <f t="shared" si="1"/>
        <v>-0.38518045043136684</v>
      </c>
    </row>
    <row r="32" spans="1:4" x14ac:dyDescent="0.35">
      <c r="A32">
        <v>25</v>
      </c>
      <c r="B32" s="5">
        <v>1</v>
      </c>
      <c r="C32">
        <f t="shared" si="0"/>
        <v>0.68032785967163301</v>
      </c>
      <c r="D32">
        <f t="shared" si="1"/>
        <v>-0.38518045043136684</v>
      </c>
    </row>
    <row r="33" spans="1:4" x14ac:dyDescent="0.35">
      <c r="A33">
        <v>26</v>
      </c>
      <c r="B33" s="5">
        <v>1</v>
      </c>
      <c r="C33">
        <f t="shared" si="0"/>
        <v>0.68032785967163301</v>
      </c>
      <c r="D33">
        <f t="shared" si="1"/>
        <v>-0.38518045043136684</v>
      </c>
    </row>
    <row r="34" spans="1:4" x14ac:dyDescent="0.35">
      <c r="A34">
        <v>27</v>
      </c>
      <c r="B34" s="5">
        <v>1</v>
      </c>
      <c r="C34">
        <f t="shared" si="0"/>
        <v>0.68032785967163301</v>
      </c>
      <c r="D34">
        <f t="shared" si="1"/>
        <v>-0.38518045043136684</v>
      </c>
    </row>
    <row r="35" spans="1:4" x14ac:dyDescent="0.35">
      <c r="A35">
        <v>28</v>
      </c>
      <c r="B35" s="5">
        <v>1</v>
      </c>
      <c r="C35">
        <f t="shared" si="0"/>
        <v>0.68032785967163301</v>
      </c>
      <c r="D35">
        <f t="shared" si="1"/>
        <v>-0.38518045043136684</v>
      </c>
    </row>
    <row r="36" spans="1:4" x14ac:dyDescent="0.35">
      <c r="A36">
        <v>29</v>
      </c>
      <c r="B36" s="5">
        <v>1</v>
      </c>
      <c r="C36">
        <f t="shared" si="0"/>
        <v>0.68032785967163301</v>
      </c>
      <c r="D36">
        <f t="shared" si="1"/>
        <v>-0.38518045043136684</v>
      </c>
    </row>
    <row r="37" spans="1:4" x14ac:dyDescent="0.35">
      <c r="A37">
        <v>30</v>
      </c>
      <c r="B37" s="5">
        <v>1</v>
      </c>
      <c r="C37">
        <f t="shared" si="0"/>
        <v>0.68032785967163301</v>
      </c>
      <c r="D37">
        <f t="shared" si="1"/>
        <v>-0.38518045043136684</v>
      </c>
    </row>
    <row r="38" spans="1:4" x14ac:dyDescent="0.35">
      <c r="A38">
        <v>31</v>
      </c>
      <c r="B38" s="5">
        <v>1</v>
      </c>
      <c r="C38">
        <f t="shared" si="0"/>
        <v>0.68032785967163301</v>
      </c>
      <c r="D38">
        <f t="shared" si="1"/>
        <v>-0.38518045043136684</v>
      </c>
    </row>
    <row r="39" spans="1:4" x14ac:dyDescent="0.35">
      <c r="A39">
        <v>32</v>
      </c>
      <c r="B39" s="5">
        <v>1</v>
      </c>
      <c r="C39">
        <f t="shared" si="0"/>
        <v>0.68032785967163301</v>
      </c>
      <c r="D39">
        <f t="shared" si="1"/>
        <v>-0.38518045043136684</v>
      </c>
    </row>
    <row r="40" spans="1:4" x14ac:dyDescent="0.35">
      <c r="A40">
        <v>33</v>
      </c>
      <c r="B40" s="5">
        <v>1</v>
      </c>
      <c r="C40">
        <f t="shared" si="0"/>
        <v>0.68032785967163301</v>
      </c>
      <c r="D40">
        <f t="shared" si="1"/>
        <v>-0.38518045043136684</v>
      </c>
    </row>
    <row r="41" spans="1:4" x14ac:dyDescent="0.35">
      <c r="A41">
        <v>34</v>
      </c>
      <c r="B41" s="5">
        <v>0</v>
      </c>
      <c r="C41">
        <f t="shared" si="0"/>
        <v>0.31967214032836699</v>
      </c>
      <c r="D41">
        <f t="shared" si="1"/>
        <v>-1.1404593698841035</v>
      </c>
    </row>
    <row r="42" spans="1:4" x14ac:dyDescent="0.35">
      <c r="A42">
        <v>35</v>
      </c>
      <c r="B42" s="5">
        <v>1</v>
      </c>
      <c r="C42">
        <f t="shared" si="0"/>
        <v>0.68032785967163301</v>
      </c>
      <c r="D42">
        <f t="shared" si="1"/>
        <v>-0.38518045043136684</v>
      </c>
    </row>
    <row r="43" spans="1:4" x14ac:dyDescent="0.35">
      <c r="A43">
        <v>36</v>
      </c>
      <c r="B43" s="5">
        <v>1</v>
      </c>
      <c r="C43">
        <f t="shared" si="0"/>
        <v>0.68032785967163301</v>
      </c>
      <c r="D43">
        <f t="shared" si="1"/>
        <v>-0.38518045043136684</v>
      </c>
    </row>
    <row r="44" spans="1:4" x14ac:dyDescent="0.35">
      <c r="A44">
        <v>37</v>
      </c>
      <c r="B44" s="5">
        <v>1</v>
      </c>
      <c r="C44">
        <f t="shared" si="0"/>
        <v>0.68032785967163301</v>
      </c>
      <c r="D44">
        <f t="shared" si="1"/>
        <v>-0.38518045043136684</v>
      </c>
    </row>
    <row r="45" spans="1:4" x14ac:dyDescent="0.35">
      <c r="A45">
        <v>38</v>
      </c>
      <c r="B45" s="5">
        <v>1</v>
      </c>
      <c r="C45">
        <f t="shared" si="0"/>
        <v>0.68032785967163301</v>
      </c>
      <c r="D45">
        <f t="shared" si="1"/>
        <v>-0.38518045043136684</v>
      </c>
    </row>
    <row r="46" spans="1:4" x14ac:dyDescent="0.35">
      <c r="A46">
        <v>39</v>
      </c>
      <c r="B46" s="5">
        <v>0</v>
      </c>
      <c r="C46">
        <f t="shared" si="0"/>
        <v>0.31967214032836699</v>
      </c>
      <c r="D46">
        <f t="shared" si="1"/>
        <v>-1.1404593698841035</v>
      </c>
    </row>
    <row r="47" spans="1:4" x14ac:dyDescent="0.35">
      <c r="A47">
        <v>40</v>
      </c>
      <c r="B47" s="5">
        <v>1</v>
      </c>
      <c r="C47">
        <f t="shared" si="0"/>
        <v>0.68032785967163301</v>
      </c>
      <c r="D47">
        <f t="shared" si="1"/>
        <v>-0.38518045043136684</v>
      </c>
    </row>
    <row r="48" spans="1:4" x14ac:dyDescent="0.35">
      <c r="A48">
        <v>41</v>
      </c>
      <c r="B48" s="5">
        <v>1</v>
      </c>
      <c r="C48">
        <f t="shared" si="0"/>
        <v>0.68032785967163301</v>
      </c>
      <c r="D48">
        <f t="shared" si="1"/>
        <v>-0.38518045043136684</v>
      </c>
    </row>
    <row r="49" spans="1:4" x14ac:dyDescent="0.35">
      <c r="A49">
        <v>42</v>
      </c>
      <c r="B49" s="5">
        <v>1</v>
      </c>
      <c r="C49">
        <f t="shared" si="0"/>
        <v>0.68032785967163301</v>
      </c>
      <c r="D49">
        <f t="shared" si="1"/>
        <v>-0.38518045043136684</v>
      </c>
    </row>
    <row r="50" spans="1:4" x14ac:dyDescent="0.35">
      <c r="A50">
        <v>43</v>
      </c>
      <c r="B50" s="5">
        <v>1</v>
      </c>
      <c r="C50">
        <f t="shared" si="0"/>
        <v>0.68032785967163301</v>
      </c>
      <c r="D50">
        <f t="shared" si="1"/>
        <v>-0.38518045043136684</v>
      </c>
    </row>
    <row r="51" spans="1:4" x14ac:dyDescent="0.35">
      <c r="A51">
        <v>44</v>
      </c>
      <c r="B51" s="5">
        <v>1</v>
      </c>
      <c r="C51">
        <f t="shared" si="0"/>
        <v>0.68032785967163301</v>
      </c>
      <c r="D51">
        <f t="shared" si="1"/>
        <v>-0.38518045043136684</v>
      </c>
    </row>
    <row r="52" spans="1:4" x14ac:dyDescent="0.35">
      <c r="A52">
        <v>45</v>
      </c>
      <c r="B52" s="5">
        <v>1</v>
      </c>
      <c r="C52">
        <f t="shared" si="0"/>
        <v>0.68032785967163301</v>
      </c>
      <c r="D52">
        <f t="shared" si="1"/>
        <v>-0.38518045043136684</v>
      </c>
    </row>
    <row r="53" spans="1:4" x14ac:dyDescent="0.35">
      <c r="A53">
        <v>46</v>
      </c>
      <c r="B53" s="5">
        <v>0</v>
      </c>
      <c r="C53">
        <f t="shared" si="0"/>
        <v>0.31967214032836699</v>
      </c>
      <c r="D53">
        <f t="shared" si="1"/>
        <v>-1.1404593698841035</v>
      </c>
    </row>
    <row r="54" spans="1:4" x14ac:dyDescent="0.35">
      <c r="A54">
        <v>47</v>
      </c>
      <c r="B54" s="5">
        <v>1</v>
      </c>
      <c r="C54">
        <f t="shared" si="0"/>
        <v>0.68032785967163301</v>
      </c>
      <c r="D54">
        <f t="shared" si="1"/>
        <v>-0.38518045043136684</v>
      </c>
    </row>
    <row r="55" spans="1:4" x14ac:dyDescent="0.35">
      <c r="A55">
        <v>48</v>
      </c>
      <c r="B55" s="5">
        <v>1</v>
      </c>
      <c r="C55">
        <f t="shared" si="0"/>
        <v>0.68032785967163301</v>
      </c>
      <c r="D55">
        <f t="shared" si="1"/>
        <v>-0.38518045043136684</v>
      </c>
    </row>
    <row r="56" spans="1:4" x14ac:dyDescent="0.35">
      <c r="A56">
        <v>49</v>
      </c>
      <c r="B56" s="5">
        <v>1</v>
      </c>
      <c r="C56">
        <f t="shared" si="0"/>
        <v>0.68032785967163301</v>
      </c>
      <c r="D56">
        <f t="shared" si="1"/>
        <v>-0.38518045043136684</v>
      </c>
    </row>
    <row r="57" spans="1:4" x14ac:dyDescent="0.35">
      <c r="A57">
        <v>50</v>
      </c>
      <c r="B57" s="5">
        <v>1</v>
      </c>
      <c r="C57">
        <f t="shared" si="0"/>
        <v>0.68032785967163301</v>
      </c>
      <c r="D57">
        <f t="shared" si="1"/>
        <v>-0.38518045043136684</v>
      </c>
    </row>
    <row r="58" spans="1:4" x14ac:dyDescent="0.35">
      <c r="A58">
        <v>51</v>
      </c>
      <c r="B58" s="5">
        <v>1</v>
      </c>
      <c r="C58">
        <f t="shared" si="0"/>
        <v>0.68032785967163301</v>
      </c>
      <c r="D58">
        <f t="shared" si="1"/>
        <v>-0.38518045043136684</v>
      </c>
    </row>
    <row r="59" spans="1:4" x14ac:dyDescent="0.35">
      <c r="A59">
        <v>52</v>
      </c>
      <c r="B59" s="5">
        <v>1</v>
      </c>
      <c r="C59">
        <f t="shared" si="0"/>
        <v>0.68032785967163301</v>
      </c>
      <c r="D59">
        <f t="shared" si="1"/>
        <v>-0.38518045043136684</v>
      </c>
    </row>
    <row r="60" spans="1:4" x14ac:dyDescent="0.35">
      <c r="A60">
        <v>53</v>
      </c>
      <c r="B60" s="5">
        <v>1</v>
      </c>
      <c r="C60">
        <f t="shared" si="0"/>
        <v>0.68032785967163301</v>
      </c>
      <c r="D60">
        <f t="shared" si="1"/>
        <v>-0.38518045043136684</v>
      </c>
    </row>
    <row r="61" spans="1:4" x14ac:dyDescent="0.35">
      <c r="A61">
        <v>54</v>
      </c>
      <c r="B61" s="5">
        <v>1</v>
      </c>
      <c r="C61">
        <f t="shared" si="0"/>
        <v>0.68032785967163301</v>
      </c>
      <c r="D61">
        <f t="shared" si="1"/>
        <v>-0.38518045043136684</v>
      </c>
    </row>
    <row r="62" spans="1:4" x14ac:dyDescent="0.35">
      <c r="A62">
        <v>55</v>
      </c>
      <c r="B62" s="5">
        <v>1</v>
      </c>
      <c r="C62">
        <f t="shared" si="0"/>
        <v>0.68032785967163301</v>
      </c>
      <c r="D62">
        <f t="shared" si="1"/>
        <v>-0.38518045043136684</v>
      </c>
    </row>
    <row r="63" spans="1:4" x14ac:dyDescent="0.35">
      <c r="A63">
        <v>56</v>
      </c>
      <c r="B63" s="5">
        <v>0</v>
      </c>
      <c r="C63">
        <f t="shared" si="0"/>
        <v>0.31967214032836699</v>
      </c>
      <c r="D63">
        <f t="shared" si="1"/>
        <v>-1.1404593698841035</v>
      </c>
    </row>
    <row r="64" spans="1:4" x14ac:dyDescent="0.35">
      <c r="A64">
        <v>57</v>
      </c>
      <c r="B64" s="5">
        <v>0</v>
      </c>
      <c r="C64">
        <f t="shared" si="0"/>
        <v>0.31967214032836699</v>
      </c>
      <c r="D64">
        <f t="shared" si="1"/>
        <v>-1.1404593698841035</v>
      </c>
    </row>
    <row r="65" spans="1:4" x14ac:dyDescent="0.35">
      <c r="A65">
        <v>58</v>
      </c>
      <c r="B65" s="5">
        <v>1</v>
      </c>
      <c r="C65">
        <f t="shared" si="0"/>
        <v>0.68032785967163301</v>
      </c>
      <c r="D65">
        <f t="shared" si="1"/>
        <v>-0.38518045043136684</v>
      </c>
    </row>
    <row r="66" spans="1:4" x14ac:dyDescent="0.35">
      <c r="A66">
        <v>59</v>
      </c>
      <c r="B66" s="5">
        <v>0</v>
      </c>
      <c r="C66">
        <f t="shared" si="0"/>
        <v>0.31967214032836699</v>
      </c>
      <c r="D66">
        <f t="shared" si="1"/>
        <v>-1.1404593698841035</v>
      </c>
    </row>
    <row r="67" spans="1:4" x14ac:dyDescent="0.35">
      <c r="A67">
        <v>60</v>
      </c>
      <c r="B67" s="5">
        <v>1</v>
      </c>
      <c r="C67">
        <f t="shared" si="0"/>
        <v>0.68032785967163301</v>
      </c>
      <c r="D67">
        <f t="shared" si="1"/>
        <v>-0.38518045043136684</v>
      </c>
    </row>
    <row r="68" spans="1:4" x14ac:dyDescent="0.35">
      <c r="A68">
        <v>61</v>
      </c>
      <c r="B68" s="5">
        <v>1</v>
      </c>
      <c r="C68">
        <f t="shared" si="0"/>
        <v>0.68032785967163301</v>
      </c>
      <c r="D68">
        <f t="shared" si="1"/>
        <v>-0.38518045043136684</v>
      </c>
    </row>
    <row r="69" spans="1:4" x14ac:dyDescent="0.35">
      <c r="A69">
        <v>62</v>
      </c>
      <c r="B69" s="5">
        <v>1</v>
      </c>
      <c r="C69">
        <f t="shared" si="0"/>
        <v>0.68032785967163301</v>
      </c>
      <c r="D69">
        <f t="shared" si="1"/>
        <v>-0.38518045043136684</v>
      </c>
    </row>
    <row r="70" spans="1:4" x14ac:dyDescent="0.35">
      <c r="A70">
        <v>63</v>
      </c>
      <c r="B70" s="15">
        <v>0</v>
      </c>
      <c r="C70">
        <f t="shared" si="0"/>
        <v>0.31967214032836699</v>
      </c>
      <c r="D70">
        <f t="shared" si="1"/>
        <v>-1.1404593698841035</v>
      </c>
    </row>
    <row r="71" spans="1:4" x14ac:dyDescent="0.35">
      <c r="A71">
        <v>64</v>
      </c>
      <c r="B71" s="15">
        <v>1</v>
      </c>
      <c r="C71">
        <f t="shared" si="0"/>
        <v>0.68032785967163301</v>
      </c>
      <c r="D71">
        <f t="shared" si="1"/>
        <v>-0.38518045043136684</v>
      </c>
    </row>
    <row r="72" spans="1:4" x14ac:dyDescent="0.35">
      <c r="A72">
        <v>65</v>
      </c>
      <c r="B72" s="15">
        <v>0</v>
      </c>
      <c r="C72">
        <f t="shared" si="0"/>
        <v>0.31967214032836699</v>
      </c>
      <c r="D72">
        <f t="shared" si="1"/>
        <v>-1.1404593698841035</v>
      </c>
    </row>
    <row r="73" spans="1:4" x14ac:dyDescent="0.35">
      <c r="A73">
        <v>66</v>
      </c>
      <c r="B73" s="15">
        <v>1</v>
      </c>
      <c r="C73">
        <f t="shared" ref="C73:C129" si="2">IF(B73=1,$C$3,1-$C$3)</f>
        <v>0.68032785967163301</v>
      </c>
      <c r="D73">
        <f t="shared" ref="D73:D129" si="3">LN(C73)</f>
        <v>-0.38518045043136684</v>
      </c>
    </row>
    <row r="74" spans="1:4" x14ac:dyDescent="0.35">
      <c r="A74">
        <v>67</v>
      </c>
      <c r="B74" s="15">
        <v>1</v>
      </c>
      <c r="C74">
        <f t="shared" si="2"/>
        <v>0.68032785967163301</v>
      </c>
      <c r="D74">
        <f t="shared" si="3"/>
        <v>-0.38518045043136684</v>
      </c>
    </row>
    <row r="75" spans="1:4" x14ac:dyDescent="0.35">
      <c r="A75">
        <v>68</v>
      </c>
      <c r="B75" s="15">
        <v>1</v>
      </c>
      <c r="C75">
        <f t="shared" si="2"/>
        <v>0.68032785967163301</v>
      </c>
      <c r="D75">
        <f t="shared" si="3"/>
        <v>-0.38518045043136684</v>
      </c>
    </row>
    <row r="76" spans="1:4" x14ac:dyDescent="0.35">
      <c r="A76">
        <v>69</v>
      </c>
      <c r="B76" s="15">
        <v>0</v>
      </c>
      <c r="C76">
        <f t="shared" si="2"/>
        <v>0.31967214032836699</v>
      </c>
      <c r="D76">
        <f t="shared" si="3"/>
        <v>-1.1404593698841035</v>
      </c>
    </row>
    <row r="77" spans="1:4" x14ac:dyDescent="0.35">
      <c r="A77">
        <v>70</v>
      </c>
      <c r="B77" s="15">
        <v>1</v>
      </c>
      <c r="C77">
        <f t="shared" si="2"/>
        <v>0.68032785967163301</v>
      </c>
      <c r="D77">
        <f t="shared" si="3"/>
        <v>-0.38518045043136684</v>
      </c>
    </row>
    <row r="78" spans="1:4" x14ac:dyDescent="0.35">
      <c r="A78">
        <v>71</v>
      </c>
      <c r="B78" s="15">
        <v>0</v>
      </c>
      <c r="C78">
        <f t="shared" si="2"/>
        <v>0.31967214032836699</v>
      </c>
      <c r="D78">
        <f t="shared" si="3"/>
        <v>-1.1404593698841035</v>
      </c>
    </row>
    <row r="79" spans="1:4" x14ac:dyDescent="0.35">
      <c r="A79">
        <v>72</v>
      </c>
      <c r="B79" s="15">
        <v>1</v>
      </c>
      <c r="C79">
        <f t="shared" si="2"/>
        <v>0.68032785967163301</v>
      </c>
      <c r="D79">
        <f t="shared" si="3"/>
        <v>-0.38518045043136684</v>
      </c>
    </row>
    <row r="80" spans="1:4" x14ac:dyDescent="0.35">
      <c r="A80">
        <v>73</v>
      </c>
      <c r="B80" s="15">
        <v>1</v>
      </c>
      <c r="C80">
        <f t="shared" si="2"/>
        <v>0.68032785967163301</v>
      </c>
      <c r="D80">
        <f t="shared" si="3"/>
        <v>-0.38518045043136684</v>
      </c>
    </row>
    <row r="81" spans="1:4" x14ac:dyDescent="0.35">
      <c r="A81">
        <v>74</v>
      </c>
      <c r="B81" s="15">
        <v>0</v>
      </c>
      <c r="C81">
        <f t="shared" si="2"/>
        <v>0.31967214032836699</v>
      </c>
      <c r="D81">
        <f t="shared" si="3"/>
        <v>-1.1404593698841035</v>
      </c>
    </row>
    <row r="82" spans="1:4" x14ac:dyDescent="0.35">
      <c r="A82">
        <v>75</v>
      </c>
      <c r="B82" s="15">
        <v>0</v>
      </c>
      <c r="C82">
        <f t="shared" si="2"/>
        <v>0.31967214032836699</v>
      </c>
      <c r="D82">
        <f t="shared" si="3"/>
        <v>-1.1404593698841035</v>
      </c>
    </row>
    <row r="83" spans="1:4" x14ac:dyDescent="0.35">
      <c r="A83">
        <v>76</v>
      </c>
      <c r="B83" s="15">
        <v>0</v>
      </c>
      <c r="C83">
        <f t="shared" si="2"/>
        <v>0.31967214032836699</v>
      </c>
      <c r="D83">
        <f t="shared" si="3"/>
        <v>-1.1404593698841035</v>
      </c>
    </row>
    <row r="84" spans="1:4" x14ac:dyDescent="0.35">
      <c r="A84">
        <v>77</v>
      </c>
      <c r="B84" s="15">
        <v>1</v>
      </c>
      <c r="C84">
        <f t="shared" si="2"/>
        <v>0.68032785967163301</v>
      </c>
      <c r="D84">
        <f t="shared" si="3"/>
        <v>-0.38518045043136684</v>
      </c>
    </row>
    <row r="85" spans="1:4" x14ac:dyDescent="0.35">
      <c r="A85">
        <v>78</v>
      </c>
      <c r="B85" s="15">
        <v>1</v>
      </c>
      <c r="C85">
        <f t="shared" si="2"/>
        <v>0.68032785967163301</v>
      </c>
      <c r="D85">
        <f t="shared" si="3"/>
        <v>-0.38518045043136684</v>
      </c>
    </row>
    <row r="86" spans="1:4" x14ac:dyDescent="0.35">
      <c r="A86">
        <v>79</v>
      </c>
      <c r="B86" s="15">
        <v>0</v>
      </c>
      <c r="C86">
        <f t="shared" si="2"/>
        <v>0.31967214032836699</v>
      </c>
      <c r="D86">
        <f t="shared" si="3"/>
        <v>-1.1404593698841035</v>
      </c>
    </row>
    <row r="87" spans="1:4" x14ac:dyDescent="0.35">
      <c r="A87">
        <v>80</v>
      </c>
      <c r="B87" s="15">
        <v>1</v>
      </c>
      <c r="C87">
        <f t="shared" si="2"/>
        <v>0.68032785967163301</v>
      </c>
      <c r="D87">
        <f t="shared" si="3"/>
        <v>-0.38518045043136684</v>
      </c>
    </row>
    <row r="88" spans="1:4" x14ac:dyDescent="0.35">
      <c r="A88">
        <v>81</v>
      </c>
      <c r="B88" s="15">
        <v>0</v>
      </c>
      <c r="C88">
        <f t="shared" si="2"/>
        <v>0.31967214032836699</v>
      </c>
      <c r="D88">
        <f t="shared" si="3"/>
        <v>-1.1404593698841035</v>
      </c>
    </row>
    <row r="89" spans="1:4" x14ac:dyDescent="0.35">
      <c r="A89">
        <v>82</v>
      </c>
      <c r="B89" s="15">
        <v>1</v>
      </c>
      <c r="C89">
        <f t="shared" si="2"/>
        <v>0.68032785967163301</v>
      </c>
      <c r="D89">
        <f t="shared" si="3"/>
        <v>-0.38518045043136684</v>
      </c>
    </row>
    <row r="90" spans="1:4" x14ac:dyDescent="0.35">
      <c r="A90">
        <v>83</v>
      </c>
      <c r="B90" s="15">
        <v>0</v>
      </c>
      <c r="C90">
        <f t="shared" si="2"/>
        <v>0.31967214032836699</v>
      </c>
      <c r="D90">
        <f t="shared" si="3"/>
        <v>-1.1404593698841035</v>
      </c>
    </row>
    <row r="91" spans="1:4" x14ac:dyDescent="0.35">
      <c r="A91">
        <v>84</v>
      </c>
      <c r="B91" s="15">
        <v>1</v>
      </c>
      <c r="C91">
        <f t="shared" si="2"/>
        <v>0.68032785967163301</v>
      </c>
      <c r="D91">
        <f t="shared" si="3"/>
        <v>-0.38518045043136684</v>
      </c>
    </row>
    <row r="92" spans="1:4" x14ac:dyDescent="0.35">
      <c r="A92">
        <v>85</v>
      </c>
      <c r="B92" s="15">
        <v>0</v>
      </c>
      <c r="C92">
        <f t="shared" si="2"/>
        <v>0.31967214032836699</v>
      </c>
      <c r="D92">
        <f t="shared" si="3"/>
        <v>-1.1404593698841035</v>
      </c>
    </row>
    <row r="93" spans="1:4" x14ac:dyDescent="0.35">
      <c r="A93">
        <v>86</v>
      </c>
      <c r="B93" s="15">
        <v>0</v>
      </c>
      <c r="C93">
        <f t="shared" si="2"/>
        <v>0.31967214032836699</v>
      </c>
      <c r="D93">
        <f t="shared" si="3"/>
        <v>-1.1404593698841035</v>
      </c>
    </row>
    <row r="94" spans="1:4" x14ac:dyDescent="0.35">
      <c r="A94">
        <v>87</v>
      </c>
      <c r="B94" s="15">
        <v>1</v>
      </c>
      <c r="C94">
        <f t="shared" si="2"/>
        <v>0.68032785967163301</v>
      </c>
      <c r="D94">
        <f t="shared" si="3"/>
        <v>-0.38518045043136684</v>
      </c>
    </row>
    <row r="95" spans="1:4" x14ac:dyDescent="0.35">
      <c r="A95">
        <v>88</v>
      </c>
      <c r="B95" s="15">
        <v>1</v>
      </c>
      <c r="C95">
        <f t="shared" si="2"/>
        <v>0.68032785967163301</v>
      </c>
      <c r="D95">
        <f t="shared" si="3"/>
        <v>-0.38518045043136684</v>
      </c>
    </row>
    <row r="96" spans="1:4" x14ac:dyDescent="0.35">
      <c r="A96">
        <v>89</v>
      </c>
      <c r="B96" s="15">
        <v>1</v>
      </c>
      <c r="C96">
        <f t="shared" si="2"/>
        <v>0.68032785967163301</v>
      </c>
      <c r="D96">
        <f t="shared" si="3"/>
        <v>-0.38518045043136684</v>
      </c>
    </row>
    <row r="97" spans="1:4" x14ac:dyDescent="0.35">
      <c r="A97">
        <v>90</v>
      </c>
      <c r="B97" s="15">
        <v>1</v>
      </c>
      <c r="C97">
        <f t="shared" si="2"/>
        <v>0.68032785967163301</v>
      </c>
      <c r="D97">
        <f t="shared" si="3"/>
        <v>-0.38518045043136684</v>
      </c>
    </row>
    <row r="98" spans="1:4" x14ac:dyDescent="0.35">
      <c r="A98">
        <v>91</v>
      </c>
      <c r="B98" s="15">
        <v>1</v>
      </c>
      <c r="C98">
        <f t="shared" si="2"/>
        <v>0.68032785967163301</v>
      </c>
      <c r="D98">
        <f t="shared" si="3"/>
        <v>-0.38518045043136684</v>
      </c>
    </row>
    <row r="99" spans="1:4" x14ac:dyDescent="0.35">
      <c r="A99">
        <v>92</v>
      </c>
      <c r="B99" s="15">
        <v>1</v>
      </c>
      <c r="C99">
        <f t="shared" si="2"/>
        <v>0.68032785967163301</v>
      </c>
      <c r="D99">
        <f t="shared" si="3"/>
        <v>-0.38518045043136684</v>
      </c>
    </row>
    <row r="100" spans="1:4" x14ac:dyDescent="0.35">
      <c r="A100">
        <v>93</v>
      </c>
      <c r="B100" s="15">
        <v>0</v>
      </c>
      <c r="C100">
        <f t="shared" si="2"/>
        <v>0.31967214032836699</v>
      </c>
      <c r="D100">
        <f t="shared" si="3"/>
        <v>-1.1404593698841035</v>
      </c>
    </row>
    <row r="101" spans="1:4" x14ac:dyDescent="0.35">
      <c r="A101">
        <v>94</v>
      </c>
      <c r="B101" s="15">
        <v>0</v>
      </c>
      <c r="C101">
        <f t="shared" si="2"/>
        <v>0.31967214032836699</v>
      </c>
      <c r="D101">
        <f t="shared" si="3"/>
        <v>-1.1404593698841035</v>
      </c>
    </row>
    <row r="102" spans="1:4" x14ac:dyDescent="0.35">
      <c r="A102">
        <v>95</v>
      </c>
      <c r="B102" s="15">
        <v>0</v>
      </c>
      <c r="C102">
        <f t="shared" si="2"/>
        <v>0.31967214032836699</v>
      </c>
      <c r="D102">
        <f t="shared" si="3"/>
        <v>-1.1404593698841035</v>
      </c>
    </row>
    <row r="103" spans="1:4" x14ac:dyDescent="0.35">
      <c r="A103">
        <v>96</v>
      </c>
      <c r="B103" s="15">
        <v>0</v>
      </c>
      <c r="C103">
        <f t="shared" si="2"/>
        <v>0.31967214032836699</v>
      </c>
      <c r="D103">
        <f t="shared" si="3"/>
        <v>-1.1404593698841035</v>
      </c>
    </row>
    <row r="104" spans="1:4" x14ac:dyDescent="0.35">
      <c r="A104">
        <v>97</v>
      </c>
      <c r="B104" s="15">
        <v>1</v>
      </c>
      <c r="C104">
        <f t="shared" si="2"/>
        <v>0.68032785967163301</v>
      </c>
      <c r="D104">
        <f t="shared" si="3"/>
        <v>-0.38518045043136684</v>
      </c>
    </row>
    <row r="105" spans="1:4" x14ac:dyDescent="0.35">
      <c r="A105">
        <v>98</v>
      </c>
      <c r="B105" s="15">
        <v>1</v>
      </c>
      <c r="C105">
        <f t="shared" si="2"/>
        <v>0.68032785967163301</v>
      </c>
      <c r="D105">
        <f t="shared" si="3"/>
        <v>-0.38518045043136684</v>
      </c>
    </row>
    <row r="106" spans="1:4" x14ac:dyDescent="0.35">
      <c r="A106">
        <v>99</v>
      </c>
      <c r="B106" s="15">
        <v>0</v>
      </c>
      <c r="C106">
        <f t="shared" si="2"/>
        <v>0.31967214032836699</v>
      </c>
      <c r="D106">
        <f t="shared" si="3"/>
        <v>-1.1404593698841035</v>
      </c>
    </row>
    <row r="107" spans="1:4" x14ac:dyDescent="0.35">
      <c r="A107">
        <v>100</v>
      </c>
      <c r="B107" s="15">
        <v>1</v>
      </c>
      <c r="C107">
        <f t="shared" si="2"/>
        <v>0.68032785967163301</v>
      </c>
      <c r="D107">
        <f t="shared" si="3"/>
        <v>-0.38518045043136684</v>
      </c>
    </row>
    <row r="108" spans="1:4" x14ac:dyDescent="0.35">
      <c r="A108">
        <v>101</v>
      </c>
      <c r="B108" s="15">
        <v>0</v>
      </c>
      <c r="C108">
        <f t="shared" si="2"/>
        <v>0.31967214032836699</v>
      </c>
      <c r="D108">
        <f t="shared" si="3"/>
        <v>-1.1404593698841035</v>
      </c>
    </row>
    <row r="109" spans="1:4" x14ac:dyDescent="0.35">
      <c r="A109">
        <v>102</v>
      </c>
      <c r="B109" s="15">
        <v>1</v>
      </c>
      <c r="C109">
        <f t="shared" si="2"/>
        <v>0.68032785967163301</v>
      </c>
      <c r="D109">
        <f t="shared" si="3"/>
        <v>-0.38518045043136684</v>
      </c>
    </row>
    <row r="110" spans="1:4" x14ac:dyDescent="0.35">
      <c r="A110">
        <v>103</v>
      </c>
      <c r="B110" s="15">
        <v>0</v>
      </c>
      <c r="C110">
        <f t="shared" si="2"/>
        <v>0.31967214032836699</v>
      </c>
      <c r="D110">
        <f t="shared" si="3"/>
        <v>-1.1404593698841035</v>
      </c>
    </row>
    <row r="111" spans="1:4" x14ac:dyDescent="0.35">
      <c r="A111">
        <v>104</v>
      </c>
      <c r="B111" s="15">
        <v>1</v>
      </c>
      <c r="C111">
        <f t="shared" si="2"/>
        <v>0.68032785967163301</v>
      </c>
      <c r="D111">
        <f t="shared" si="3"/>
        <v>-0.38518045043136684</v>
      </c>
    </row>
    <row r="112" spans="1:4" x14ac:dyDescent="0.35">
      <c r="A112">
        <v>105</v>
      </c>
      <c r="B112" s="15">
        <v>0</v>
      </c>
      <c r="C112">
        <f t="shared" si="2"/>
        <v>0.31967214032836699</v>
      </c>
      <c r="D112">
        <f t="shared" si="3"/>
        <v>-1.1404593698841035</v>
      </c>
    </row>
    <row r="113" spans="1:4" x14ac:dyDescent="0.35">
      <c r="A113">
        <v>106</v>
      </c>
      <c r="B113" s="15">
        <v>1</v>
      </c>
      <c r="C113">
        <f t="shared" si="2"/>
        <v>0.68032785967163301</v>
      </c>
      <c r="D113">
        <f t="shared" si="3"/>
        <v>-0.38518045043136684</v>
      </c>
    </row>
    <row r="114" spans="1:4" x14ac:dyDescent="0.35">
      <c r="A114">
        <v>107</v>
      </c>
      <c r="B114" s="15">
        <v>1</v>
      </c>
      <c r="C114">
        <f t="shared" si="2"/>
        <v>0.68032785967163301</v>
      </c>
      <c r="D114">
        <f t="shared" si="3"/>
        <v>-0.38518045043136684</v>
      </c>
    </row>
    <row r="115" spans="1:4" x14ac:dyDescent="0.35">
      <c r="A115">
        <v>108</v>
      </c>
      <c r="B115" s="15">
        <v>1</v>
      </c>
      <c r="C115">
        <f t="shared" si="2"/>
        <v>0.68032785967163301</v>
      </c>
      <c r="D115">
        <f t="shared" si="3"/>
        <v>-0.38518045043136684</v>
      </c>
    </row>
    <row r="116" spans="1:4" x14ac:dyDescent="0.35">
      <c r="A116">
        <v>109</v>
      </c>
      <c r="B116" s="15">
        <v>1</v>
      </c>
      <c r="C116">
        <f t="shared" si="2"/>
        <v>0.68032785967163301</v>
      </c>
      <c r="D116">
        <f t="shared" si="3"/>
        <v>-0.38518045043136684</v>
      </c>
    </row>
    <row r="117" spans="1:4" x14ac:dyDescent="0.35">
      <c r="A117">
        <v>110</v>
      </c>
      <c r="B117" s="15">
        <v>1</v>
      </c>
      <c r="C117">
        <f t="shared" si="2"/>
        <v>0.68032785967163301</v>
      </c>
      <c r="D117">
        <f t="shared" si="3"/>
        <v>-0.38518045043136684</v>
      </c>
    </row>
    <row r="118" spans="1:4" x14ac:dyDescent="0.35">
      <c r="A118">
        <v>111</v>
      </c>
      <c r="B118" s="15">
        <v>1</v>
      </c>
      <c r="C118">
        <f t="shared" si="2"/>
        <v>0.68032785967163301</v>
      </c>
      <c r="D118">
        <f t="shared" si="3"/>
        <v>-0.38518045043136684</v>
      </c>
    </row>
    <row r="119" spans="1:4" x14ac:dyDescent="0.35">
      <c r="A119">
        <v>112</v>
      </c>
      <c r="B119" s="15">
        <v>0</v>
      </c>
      <c r="C119">
        <f t="shared" si="2"/>
        <v>0.31967214032836699</v>
      </c>
      <c r="D119">
        <f t="shared" si="3"/>
        <v>-1.1404593698841035</v>
      </c>
    </row>
    <row r="120" spans="1:4" x14ac:dyDescent="0.35">
      <c r="A120">
        <v>113</v>
      </c>
      <c r="B120" s="15">
        <v>1</v>
      </c>
      <c r="C120">
        <f t="shared" si="2"/>
        <v>0.68032785967163301</v>
      </c>
      <c r="D120">
        <f t="shared" si="3"/>
        <v>-0.38518045043136684</v>
      </c>
    </row>
    <row r="121" spans="1:4" x14ac:dyDescent="0.35">
      <c r="A121">
        <v>114</v>
      </c>
      <c r="B121" s="15">
        <v>1</v>
      </c>
      <c r="C121">
        <f t="shared" si="2"/>
        <v>0.68032785967163301</v>
      </c>
      <c r="D121">
        <f t="shared" si="3"/>
        <v>-0.38518045043136684</v>
      </c>
    </row>
    <row r="122" spans="1:4" x14ac:dyDescent="0.35">
      <c r="A122">
        <v>115</v>
      </c>
      <c r="B122" s="15">
        <v>1</v>
      </c>
      <c r="C122">
        <f t="shared" si="2"/>
        <v>0.68032785967163301</v>
      </c>
      <c r="D122">
        <f t="shared" si="3"/>
        <v>-0.38518045043136684</v>
      </c>
    </row>
    <row r="123" spans="1:4" x14ac:dyDescent="0.35">
      <c r="A123">
        <v>116</v>
      </c>
      <c r="B123" s="15">
        <v>1</v>
      </c>
      <c r="C123">
        <f t="shared" si="2"/>
        <v>0.68032785967163301</v>
      </c>
      <c r="D123">
        <f t="shared" si="3"/>
        <v>-0.38518045043136684</v>
      </c>
    </row>
    <row r="124" spans="1:4" x14ac:dyDescent="0.35">
      <c r="A124">
        <v>117</v>
      </c>
      <c r="B124" s="15">
        <v>0</v>
      </c>
      <c r="C124">
        <f t="shared" si="2"/>
        <v>0.31967214032836699</v>
      </c>
      <c r="D124">
        <f t="shared" si="3"/>
        <v>-1.1404593698841035</v>
      </c>
    </row>
    <row r="125" spans="1:4" x14ac:dyDescent="0.35">
      <c r="A125">
        <v>118</v>
      </c>
      <c r="B125" s="15">
        <v>0</v>
      </c>
      <c r="C125">
        <f t="shared" si="2"/>
        <v>0.31967214032836699</v>
      </c>
      <c r="D125">
        <f t="shared" si="3"/>
        <v>-1.1404593698841035</v>
      </c>
    </row>
    <row r="126" spans="1:4" x14ac:dyDescent="0.35">
      <c r="A126">
        <v>119</v>
      </c>
      <c r="B126" s="15">
        <v>0</v>
      </c>
      <c r="C126">
        <f t="shared" si="2"/>
        <v>0.31967214032836699</v>
      </c>
      <c r="D126">
        <f t="shared" si="3"/>
        <v>-1.1404593698841035</v>
      </c>
    </row>
    <row r="127" spans="1:4" x14ac:dyDescent="0.35">
      <c r="A127">
        <v>120</v>
      </c>
      <c r="B127" s="15">
        <v>1</v>
      </c>
      <c r="C127">
        <f t="shared" si="2"/>
        <v>0.68032785967163301</v>
      </c>
      <c r="D127">
        <f t="shared" si="3"/>
        <v>-0.38518045043136684</v>
      </c>
    </row>
    <row r="128" spans="1:4" x14ac:dyDescent="0.35">
      <c r="A128">
        <v>121</v>
      </c>
      <c r="B128" s="15">
        <v>0</v>
      </c>
      <c r="C128">
        <f t="shared" si="2"/>
        <v>0.31967214032836699</v>
      </c>
      <c r="D128">
        <f t="shared" si="3"/>
        <v>-1.1404593698841035</v>
      </c>
    </row>
    <row r="129" spans="1:4" x14ac:dyDescent="0.35">
      <c r="A129">
        <v>122</v>
      </c>
      <c r="B129" s="15">
        <v>0</v>
      </c>
      <c r="C129">
        <f t="shared" si="2"/>
        <v>0.31967214032836699</v>
      </c>
      <c r="D129">
        <f t="shared" si="3"/>
        <v>-1.1404593698841035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9"/>
  <sheetViews>
    <sheetView workbookViewId="0"/>
  </sheetViews>
  <sheetFormatPr defaultRowHeight="14.5" x14ac:dyDescent="0.35"/>
  <cols>
    <col min="1" max="1" width="9.81640625" bestFit="1" customWidth="1"/>
    <col min="2" max="2" width="10.7265625" bestFit="1" customWidth="1"/>
    <col min="3" max="3" width="10.26953125" customWidth="1"/>
    <col min="4" max="4" width="11.453125" bestFit="1" customWidth="1"/>
    <col min="5" max="5" width="10.7265625" bestFit="1" customWidth="1"/>
    <col min="6" max="6" width="8.1796875" bestFit="1" customWidth="1"/>
    <col min="7" max="7" width="8.1796875" customWidth="1"/>
    <col min="8" max="8" width="5.7265625" bestFit="1" customWidth="1"/>
    <col min="9" max="9" width="9.26953125" bestFit="1" customWidth="1"/>
  </cols>
  <sheetData>
    <row r="1" spans="1:9" x14ac:dyDescent="0.35">
      <c r="A1" s="9" t="s">
        <v>29</v>
      </c>
      <c r="I1" s="22" t="s">
        <v>25</v>
      </c>
    </row>
    <row r="3" spans="1:9" x14ac:dyDescent="0.35">
      <c r="B3" s="8" t="s">
        <v>12</v>
      </c>
      <c r="C3" s="11">
        <v>1.4322480977580123</v>
      </c>
      <c r="D3" s="1"/>
      <c r="E3" s="8" t="s">
        <v>11</v>
      </c>
      <c r="F3" s="11">
        <f>SUM(F8:F129)</f>
        <v>-65.079298135530891</v>
      </c>
      <c r="I3" s="22" t="s">
        <v>32</v>
      </c>
    </row>
    <row r="4" spans="1:9" x14ac:dyDescent="0.35">
      <c r="B4" s="8" t="s">
        <v>7</v>
      </c>
      <c r="C4" s="11">
        <v>-7.1504694007568315</v>
      </c>
      <c r="D4" s="1"/>
      <c r="E4" s="8" t="s">
        <v>10</v>
      </c>
      <c r="F4" s="10">
        <v>2</v>
      </c>
    </row>
    <row r="5" spans="1:9" x14ac:dyDescent="0.35">
      <c r="B5" s="9"/>
      <c r="C5" s="1"/>
      <c r="D5" s="1"/>
      <c r="E5" s="8" t="s">
        <v>9</v>
      </c>
      <c r="F5" s="7">
        <f>-2*F3+2*F4</f>
        <v>134.15859627106178</v>
      </c>
    </row>
    <row r="6" spans="1:9" x14ac:dyDescent="0.35">
      <c r="C6" s="1"/>
      <c r="D6" s="1"/>
    </row>
    <row r="7" spans="1:9" x14ac:dyDescent="0.35">
      <c r="A7" s="6" t="s">
        <v>8</v>
      </c>
      <c r="B7" s="6" t="s">
        <v>13</v>
      </c>
      <c r="C7" s="6" t="s">
        <v>7</v>
      </c>
      <c r="D7" s="6" t="s">
        <v>4</v>
      </c>
      <c r="E7" s="6" t="s">
        <v>3</v>
      </c>
      <c r="F7" s="6" t="s">
        <v>2</v>
      </c>
      <c r="H7" t="s">
        <v>1</v>
      </c>
      <c r="I7" t="s">
        <v>0</v>
      </c>
    </row>
    <row r="8" spans="1:9" x14ac:dyDescent="0.35">
      <c r="A8">
        <v>1</v>
      </c>
      <c r="B8" s="5">
        <v>0</v>
      </c>
      <c r="C8" s="3">
        <v>5.5198999999999998E-2</v>
      </c>
      <c r="D8" s="2">
        <f>EXP($C$3+$C$4*C8)/(1+EXP($C$3+$C$4*C8))</f>
        <v>0.73837687235648919</v>
      </c>
      <c r="E8" s="2">
        <f>IF(B8=1,D8,1-D8)</f>
        <v>0.26162312764351081</v>
      </c>
      <c r="F8" s="1">
        <f>LN(E8)</f>
        <v>-1.3408502548836814</v>
      </c>
      <c r="H8">
        <v>0</v>
      </c>
      <c r="I8">
        <f>EXP($C$3+$C$4*H8)/(1+EXP($C$3+$C$4*H8))</f>
        <v>0.80725135378169899</v>
      </c>
    </row>
    <row r="9" spans="1:9" x14ac:dyDescent="0.35">
      <c r="A9">
        <v>2</v>
      </c>
      <c r="B9" s="5">
        <v>1</v>
      </c>
      <c r="C9" s="3">
        <v>0</v>
      </c>
      <c r="D9" s="2">
        <f t="shared" ref="D9:D72" si="0">EXP($C$3+$C$4*C9)/(1+EXP($C$3+$C$4*C9))</f>
        <v>0.80725135378169899</v>
      </c>
      <c r="E9" s="2">
        <f t="shared" ref="E9:E72" si="1">IF(B9=1,D9,1-D9)</f>
        <v>0.80725135378169899</v>
      </c>
      <c r="F9" s="1">
        <f t="shared" ref="F9:F72" si="2">LN(E9)</f>
        <v>-0.21412019231611068</v>
      </c>
      <c r="H9">
        <v>0.1</v>
      </c>
      <c r="I9">
        <f t="shared" ref="I9:I18" si="3">EXP($C$3+$C$4*H9)/(1+EXP($C$3+$C$4*H9))</f>
        <v>0.67199039542057426</v>
      </c>
    </row>
    <row r="10" spans="1:9" x14ac:dyDescent="0.35">
      <c r="A10">
        <v>3</v>
      </c>
      <c r="B10" s="5">
        <v>1</v>
      </c>
      <c r="C10" s="3">
        <v>0</v>
      </c>
      <c r="D10" s="2">
        <f t="shared" si="0"/>
        <v>0.80725135378169899</v>
      </c>
      <c r="E10" s="2">
        <f t="shared" si="1"/>
        <v>0.80725135378169899</v>
      </c>
      <c r="F10" s="1">
        <f t="shared" si="2"/>
        <v>-0.21412019231611068</v>
      </c>
      <c r="H10">
        <v>0.2</v>
      </c>
      <c r="I10">
        <f t="shared" si="3"/>
        <v>0.50053855419339122</v>
      </c>
    </row>
    <row r="11" spans="1:9" x14ac:dyDescent="0.35">
      <c r="A11">
        <v>4</v>
      </c>
      <c r="B11" s="5">
        <v>1</v>
      </c>
      <c r="C11" s="3">
        <v>0</v>
      </c>
      <c r="D11" s="2">
        <f t="shared" si="0"/>
        <v>0.80725135378169899</v>
      </c>
      <c r="E11" s="2">
        <f t="shared" si="1"/>
        <v>0.80725135378169899</v>
      </c>
      <c r="F11" s="1">
        <f t="shared" si="2"/>
        <v>-0.21412019231611068</v>
      </c>
      <c r="H11">
        <v>0.3</v>
      </c>
      <c r="I11">
        <f t="shared" si="3"/>
        <v>0.32895996962936808</v>
      </c>
    </row>
    <row r="12" spans="1:9" x14ac:dyDescent="0.35">
      <c r="A12">
        <v>5</v>
      </c>
      <c r="B12" s="5">
        <v>1</v>
      </c>
      <c r="C12" s="3">
        <v>0</v>
      </c>
      <c r="D12" s="2">
        <f t="shared" si="0"/>
        <v>0.80725135378169899</v>
      </c>
      <c r="E12" s="2">
        <f t="shared" si="1"/>
        <v>0.80725135378169899</v>
      </c>
      <c r="F12" s="1">
        <f t="shared" si="2"/>
        <v>-0.21412019231611068</v>
      </c>
      <c r="H12">
        <v>0.4</v>
      </c>
      <c r="I12">
        <f t="shared" si="3"/>
        <v>0.19341991167735378</v>
      </c>
    </row>
    <row r="13" spans="1:9" x14ac:dyDescent="0.35">
      <c r="A13">
        <v>6</v>
      </c>
      <c r="B13" s="5">
        <v>1</v>
      </c>
      <c r="C13" s="3">
        <v>0</v>
      </c>
      <c r="D13" s="2">
        <f t="shared" si="0"/>
        <v>0.80725135378169899</v>
      </c>
      <c r="E13" s="2">
        <f t="shared" si="1"/>
        <v>0.80725135378169899</v>
      </c>
      <c r="F13" s="1">
        <f t="shared" si="2"/>
        <v>-0.21412019231611068</v>
      </c>
      <c r="H13">
        <v>0.5</v>
      </c>
      <c r="I13">
        <f t="shared" si="3"/>
        <v>0.10498841960129486</v>
      </c>
    </row>
    <row r="14" spans="1:9" x14ac:dyDescent="0.35">
      <c r="A14">
        <v>7</v>
      </c>
      <c r="B14" s="5">
        <v>1</v>
      </c>
      <c r="C14" s="3">
        <v>0</v>
      </c>
      <c r="D14" s="2">
        <f t="shared" si="0"/>
        <v>0.80725135378169899</v>
      </c>
      <c r="E14" s="2">
        <f t="shared" si="1"/>
        <v>0.80725135378169899</v>
      </c>
      <c r="F14" s="1">
        <f t="shared" si="2"/>
        <v>-0.21412019231611068</v>
      </c>
      <c r="H14">
        <v>0.6</v>
      </c>
      <c r="I14">
        <f t="shared" si="3"/>
        <v>5.4267535708444073E-2</v>
      </c>
    </row>
    <row r="15" spans="1:9" x14ac:dyDescent="0.35">
      <c r="A15">
        <v>8</v>
      </c>
      <c r="B15" s="5">
        <v>1</v>
      </c>
      <c r="C15" s="3">
        <v>0</v>
      </c>
      <c r="D15" s="2">
        <f t="shared" si="0"/>
        <v>0.80725135378169899</v>
      </c>
      <c r="E15" s="2">
        <f t="shared" si="1"/>
        <v>0.80725135378169899</v>
      </c>
      <c r="F15" s="1">
        <f t="shared" si="2"/>
        <v>-0.21412019231611068</v>
      </c>
      <c r="H15">
        <v>0.7</v>
      </c>
      <c r="I15">
        <f t="shared" si="3"/>
        <v>2.7302881995427561E-2</v>
      </c>
    </row>
    <row r="16" spans="1:9" x14ac:dyDescent="0.35">
      <c r="A16">
        <v>9</v>
      </c>
      <c r="B16" s="5">
        <v>1</v>
      </c>
      <c r="C16" s="3">
        <v>0</v>
      </c>
      <c r="D16" s="2">
        <f t="shared" si="0"/>
        <v>0.80725135378169899</v>
      </c>
      <c r="E16" s="2">
        <f t="shared" si="1"/>
        <v>0.80725135378169899</v>
      </c>
      <c r="F16" s="1">
        <f t="shared" si="2"/>
        <v>-0.21412019231611068</v>
      </c>
      <c r="H16">
        <v>0.8</v>
      </c>
      <c r="I16">
        <f t="shared" si="3"/>
        <v>1.3544636707719803E-2</v>
      </c>
    </row>
    <row r="17" spans="1:9" x14ac:dyDescent="0.35">
      <c r="A17">
        <v>10</v>
      </c>
      <c r="B17" s="5">
        <v>1</v>
      </c>
      <c r="C17" s="3">
        <v>0</v>
      </c>
      <c r="D17" s="2">
        <f t="shared" si="0"/>
        <v>0.80725135378169899</v>
      </c>
      <c r="E17" s="2">
        <f t="shared" si="1"/>
        <v>0.80725135378169899</v>
      </c>
      <c r="F17" s="1">
        <f t="shared" si="2"/>
        <v>-0.21412019231611068</v>
      </c>
      <c r="H17">
        <v>0.9</v>
      </c>
      <c r="I17">
        <f t="shared" si="3"/>
        <v>6.6717805921612579E-3</v>
      </c>
    </row>
    <row r="18" spans="1:9" x14ac:dyDescent="0.35">
      <c r="A18">
        <v>11</v>
      </c>
      <c r="B18" s="5">
        <v>1</v>
      </c>
      <c r="C18" s="3">
        <v>0.11845700000000001</v>
      </c>
      <c r="D18" s="2">
        <f t="shared" si="0"/>
        <v>0.6422687776426762</v>
      </c>
      <c r="E18" s="2">
        <f t="shared" si="1"/>
        <v>0.6422687776426762</v>
      </c>
      <c r="F18" s="1">
        <f t="shared" si="2"/>
        <v>-0.44274840614017374</v>
      </c>
      <c r="H18">
        <v>1</v>
      </c>
      <c r="I18">
        <f t="shared" si="3"/>
        <v>3.2747902194407478E-3</v>
      </c>
    </row>
    <row r="19" spans="1:9" x14ac:dyDescent="0.35">
      <c r="A19">
        <v>12</v>
      </c>
      <c r="B19" s="5">
        <v>0</v>
      </c>
      <c r="C19" s="3">
        <v>6.5181000000000003E-2</v>
      </c>
      <c r="D19" s="2">
        <f t="shared" si="0"/>
        <v>0.72435610893110081</v>
      </c>
      <c r="E19" s="2">
        <f t="shared" si="1"/>
        <v>0.27564389106889919</v>
      </c>
      <c r="F19" s="1">
        <f t="shared" si="2"/>
        <v>-1.2886454961042337</v>
      </c>
    </row>
    <row r="20" spans="1:9" x14ac:dyDescent="0.35">
      <c r="A20">
        <v>13</v>
      </c>
      <c r="B20" s="5">
        <v>0</v>
      </c>
      <c r="C20" s="3">
        <v>0.13391600000000001</v>
      </c>
      <c r="D20" s="2">
        <f t="shared" si="0"/>
        <v>0.61649222993518726</v>
      </c>
      <c r="E20" s="2">
        <f t="shared" si="1"/>
        <v>0.38350777006481274</v>
      </c>
      <c r="F20" s="1">
        <f t="shared" si="2"/>
        <v>-0.95839539745487978</v>
      </c>
    </row>
    <row r="21" spans="1:9" x14ac:dyDescent="0.35">
      <c r="A21">
        <v>14</v>
      </c>
      <c r="B21" s="5">
        <v>1</v>
      </c>
      <c r="C21" s="3">
        <v>0.105325</v>
      </c>
      <c r="D21" s="2">
        <f t="shared" si="0"/>
        <v>0.66354335798730724</v>
      </c>
      <c r="E21" s="2">
        <f t="shared" si="1"/>
        <v>0.66354335798730724</v>
      </c>
      <c r="F21" s="1">
        <f t="shared" si="2"/>
        <v>-0.41016107996390122</v>
      </c>
    </row>
    <row r="22" spans="1:9" x14ac:dyDescent="0.35">
      <c r="A22">
        <v>15</v>
      </c>
      <c r="B22" s="5">
        <v>0</v>
      </c>
      <c r="C22" s="3">
        <v>0.158525</v>
      </c>
      <c r="D22" s="2">
        <f t="shared" si="0"/>
        <v>0.57412956474926458</v>
      </c>
      <c r="E22" s="2">
        <f t="shared" si="1"/>
        <v>0.42587043525073542</v>
      </c>
      <c r="F22" s="1">
        <f t="shared" si="2"/>
        <v>-0.85362012157741596</v>
      </c>
    </row>
    <row r="23" spans="1:9" x14ac:dyDescent="0.35">
      <c r="A23">
        <v>16</v>
      </c>
      <c r="B23" s="5">
        <v>1</v>
      </c>
      <c r="C23" s="3">
        <v>0.15090400000000001</v>
      </c>
      <c r="D23" s="2">
        <f t="shared" si="0"/>
        <v>0.58739666636047905</v>
      </c>
      <c r="E23" s="2">
        <f t="shared" si="1"/>
        <v>0.58739666636047905</v>
      </c>
      <c r="F23" s="1">
        <f t="shared" si="2"/>
        <v>-0.53205493547975657</v>
      </c>
    </row>
    <row r="24" spans="1:9" x14ac:dyDescent="0.35">
      <c r="A24">
        <v>17</v>
      </c>
      <c r="B24" s="5">
        <v>1</v>
      </c>
      <c r="C24" s="3">
        <v>2.1561E-2</v>
      </c>
      <c r="D24" s="2">
        <f t="shared" si="0"/>
        <v>0.78212223201093367</v>
      </c>
      <c r="E24" s="2">
        <f t="shared" si="1"/>
        <v>0.78212223201093367</v>
      </c>
      <c r="F24" s="1">
        <f t="shared" si="2"/>
        <v>-0.24574424373212717</v>
      </c>
    </row>
    <row r="25" spans="1:9" x14ac:dyDescent="0.35">
      <c r="A25">
        <v>18</v>
      </c>
      <c r="B25" s="5">
        <v>1</v>
      </c>
      <c r="C25" s="3">
        <v>0.27515299999999998</v>
      </c>
      <c r="D25" s="2">
        <f t="shared" si="0"/>
        <v>0.36929906426433029</v>
      </c>
      <c r="E25" s="2">
        <f t="shared" si="1"/>
        <v>0.36929906426433029</v>
      </c>
      <c r="F25" s="1">
        <f t="shared" si="2"/>
        <v>-0.9961484909358459</v>
      </c>
    </row>
    <row r="26" spans="1:9" x14ac:dyDescent="0.35">
      <c r="A26">
        <v>19</v>
      </c>
      <c r="B26" s="5">
        <v>0</v>
      </c>
      <c r="C26" s="3">
        <v>0.153006</v>
      </c>
      <c r="D26" s="2">
        <f t="shared" si="0"/>
        <v>0.58374917601923093</v>
      </c>
      <c r="E26" s="2">
        <f t="shared" si="1"/>
        <v>0.41625082398076907</v>
      </c>
      <c r="F26" s="1">
        <f t="shared" si="2"/>
        <v>-0.87646725815606363</v>
      </c>
    </row>
    <row r="27" spans="1:9" x14ac:dyDescent="0.35">
      <c r="A27">
        <v>20</v>
      </c>
      <c r="B27" s="5">
        <v>1</v>
      </c>
      <c r="C27" s="3">
        <v>2.4451000000000001E-2</v>
      </c>
      <c r="D27" s="2">
        <f t="shared" si="0"/>
        <v>0.77858027120120743</v>
      </c>
      <c r="E27" s="2">
        <f t="shared" si="1"/>
        <v>0.77858027120120743</v>
      </c>
      <c r="F27" s="1">
        <f t="shared" si="2"/>
        <v>-0.25028318293851859</v>
      </c>
    </row>
    <row r="28" spans="1:9" x14ac:dyDescent="0.35">
      <c r="A28">
        <v>21</v>
      </c>
      <c r="B28" s="5">
        <v>1</v>
      </c>
      <c r="C28" s="3">
        <v>5.9302000000000001E-2</v>
      </c>
      <c r="D28" s="2">
        <f t="shared" si="0"/>
        <v>0.73266988557024659</v>
      </c>
      <c r="E28" s="2">
        <f t="shared" si="1"/>
        <v>0.73266988557024659</v>
      </c>
      <c r="F28" s="1">
        <f t="shared" si="2"/>
        <v>-0.31106003928835119</v>
      </c>
    </row>
    <row r="29" spans="1:9" x14ac:dyDescent="0.35">
      <c r="A29">
        <v>22</v>
      </c>
      <c r="B29" s="5">
        <v>0</v>
      </c>
      <c r="C29" s="3">
        <v>0.11819399999999999</v>
      </c>
      <c r="D29" s="2">
        <f t="shared" si="0"/>
        <v>0.64270074173933978</v>
      </c>
      <c r="E29" s="2">
        <f t="shared" si="1"/>
        <v>0.35729925826066022</v>
      </c>
      <c r="F29" s="1">
        <f t="shared" si="2"/>
        <v>-1.0291815899116581</v>
      </c>
    </row>
    <row r="30" spans="1:9" x14ac:dyDescent="0.35">
      <c r="A30">
        <v>23</v>
      </c>
      <c r="B30" s="5">
        <v>0</v>
      </c>
      <c r="C30" s="3">
        <v>7.6968999999999996E-2</v>
      </c>
      <c r="D30" s="2">
        <f t="shared" si="0"/>
        <v>0.70721240099564131</v>
      </c>
      <c r="E30" s="2">
        <f t="shared" si="1"/>
        <v>0.29278759900435869</v>
      </c>
      <c r="F30" s="1">
        <f t="shared" si="2"/>
        <v>-1.2283078509190899</v>
      </c>
    </row>
    <row r="31" spans="1:9" x14ac:dyDescent="0.35">
      <c r="A31">
        <v>24</v>
      </c>
      <c r="B31" s="5">
        <v>1</v>
      </c>
      <c r="C31" s="3">
        <v>0.10466499999999999</v>
      </c>
      <c r="D31" s="2">
        <f t="shared" si="0"/>
        <v>0.6645961462410398</v>
      </c>
      <c r="E31" s="2">
        <f t="shared" si="1"/>
        <v>0.6645961462410398</v>
      </c>
      <c r="F31" s="1">
        <f t="shared" si="2"/>
        <v>-0.40857572169259931</v>
      </c>
    </row>
    <row r="32" spans="1:9" x14ac:dyDescent="0.35">
      <c r="A32">
        <v>25</v>
      </c>
      <c r="B32" s="5">
        <v>1</v>
      </c>
      <c r="C32" s="3">
        <v>0.27022099999999999</v>
      </c>
      <c r="D32" s="2">
        <f t="shared" si="0"/>
        <v>0.37755032886614759</v>
      </c>
      <c r="E32" s="2">
        <f t="shared" si="1"/>
        <v>0.37755032886614759</v>
      </c>
      <c r="F32" s="1">
        <f t="shared" si="2"/>
        <v>-0.97405139767985027</v>
      </c>
    </row>
    <row r="33" spans="1:6" x14ac:dyDescent="0.35">
      <c r="A33">
        <v>26</v>
      </c>
      <c r="B33" s="5">
        <v>1</v>
      </c>
      <c r="C33" s="3">
        <v>3.5936999999999997E-2</v>
      </c>
      <c r="D33" s="2">
        <f t="shared" si="0"/>
        <v>0.76409837677345094</v>
      </c>
      <c r="E33" s="2">
        <f t="shared" si="1"/>
        <v>0.76409837677345094</v>
      </c>
      <c r="F33" s="1">
        <f t="shared" si="2"/>
        <v>-0.26905873269489433</v>
      </c>
    </row>
    <row r="34" spans="1:6" x14ac:dyDescent="0.35">
      <c r="A34">
        <v>27</v>
      </c>
      <c r="B34" s="5">
        <v>1</v>
      </c>
      <c r="C34" s="3">
        <v>0</v>
      </c>
      <c r="D34" s="2">
        <f t="shared" si="0"/>
        <v>0.80725135378169899</v>
      </c>
      <c r="E34" s="2">
        <f t="shared" si="1"/>
        <v>0.80725135378169899</v>
      </c>
      <c r="F34" s="1">
        <f t="shared" si="2"/>
        <v>-0.21412019231611068</v>
      </c>
    </row>
    <row r="35" spans="1:6" x14ac:dyDescent="0.35">
      <c r="A35">
        <v>28</v>
      </c>
      <c r="B35" s="5">
        <v>1</v>
      </c>
      <c r="C35" s="3">
        <v>0</v>
      </c>
      <c r="D35" s="2">
        <f t="shared" si="0"/>
        <v>0.80725135378169899</v>
      </c>
      <c r="E35" s="2">
        <f t="shared" si="1"/>
        <v>0.80725135378169899</v>
      </c>
      <c r="F35" s="1">
        <f t="shared" si="2"/>
        <v>-0.21412019231611068</v>
      </c>
    </row>
    <row r="36" spans="1:6" x14ac:dyDescent="0.35">
      <c r="A36">
        <v>29</v>
      </c>
      <c r="B36" s="5">
        <v>1</v>
      </c>
      <c r="C36" s="3">
        <v>0</v>
      </c>
      <c r="D36" s="2">
        <f t="shared" si="0"/>
        <v>0.80725135378169899</v>
      </c>
      <c r="E36" s="2">
        <f t="shared" si="1"/>
        <v>0.80725135378169899</v>
      </c>
      <c r="F36" s="1">
        <f t="shared" si="2"/>
        <v>-0.21412019231611068</v>
      </c>
    </row>
    <row r="37" spans="1:6" x14ac:dyDescent="0.35">
      <c r="A37">
        <v>30</v>
      </c>
      <c r="B37" s="5">
        <v>1</v>
      </c>
      <c r="C37" s="3">
        <v>8.2740000000000001E-3</v>
      </c>
      <c r="D37" s="2">
        <f t="shared" si="0"/>
        <v>0.79787814286243364</v>
      </c>
      <c r="E37" s="2">
        <f t="shared" si="1"/>
        <v>0.79787814286243364</v>
      </c>
      <c r="F37" s="1">
        <f t="shared" si="2"/>
        <v>-0.22579939637255364</v>
      </c>
    </row>
    <row r="38" spans="1:6" x14ac:dyDescent="0.35">
      <c r="A38">
        <v>31</v>
      </c>
      <c r="B38" s="5">
        <v>1</v>
      </c>
      <c r="C38" s="3">
        <v>0</v>
      </c>
      <c r="D38" s="2">
        <f t="shared" si="0"/>
        <v>0.80725135378169899</v>
      </c>
      <c r="E38" s="2">
        <f t="shared" si="1"/>
        <v>0.80725135378169899</v>
      </c>
      <c r="F38" s="1">
        <f t="shared" si="2"/>
        <v>-0.21412019231611068</v>
      </c>
    </row>
    <row r="39" spans="1:6" x14ac:dyDescent="0.35">
      <c r="A39">
        <v>32</v>
      </c>
      <c r="B39" s="5">
        <v>1</v>
      </c>
      <c r="C39" s="3">
        <v>0</v>
      </c>
      <c r="D39" s="2">
        <f t="shared" si="0"/>
        <v>0.80725135378169899</v>
      </c>
      <c r="E39" s="2">
        <f t="shared" si="1"/>
        <v>0.80725135378169899</v>
      </c>
      <c r="F39" s="1">
        <f t="shared" si="2"/>
        <v>-0.21412019231611068</v>
      </c>
    </row>
    <row r="40" spans="1:6" x14ac:dyDescent="0.35">
      <c r="A40">
        <v>33</v>
      </c>
      <c r="B40" s="5">
        <v>1</v>
      </c>
      <c r="C40" s="3">
        <v>0</v>
      </c>
      <c r="D40" s="2">
        <f t="shared" si="0"/>
        <v>0.80725135378169899</v>
      </c>
      <c r="E40" s="2">
        <f t="shared" si="1"/>
        <v>0.80725135378169899</v>
      </c>
      <c r="F40" s="1">
        <f t="shared" si="2"/>
        <v>-0.21412019231611068</v>
      </c>
    </row>
    <row r="41" spans="1:6" x14ac:dyDescent="0.35">
      <c r="A41">
        <v>34</v>
      </c>
      <c r="B41" s="5">
        <v>0</v>
      </c>
      <c r="C41" s="3">
        <v>8.2774E-2</v>
      </c>
      <c r="D41" s="2">
        <f t="shared" si="0"/>
        <v>0.69854421969337643</v>
      </c>
      <c r="E41" s="2">
        <f t="shared" si="1"/>
        <v>0.30145578030662357</v>
      </c>
      <c r="F41" s="1">
        <f t="shared" si="2"/>
        <v>-1.1991319392210282</v>
      </c>
    </row>
    <row r="42" spans="1:6" x14ac:dyDescent="0.35">
      <c r="A42">
        <v>35</v>
      </c>
      <c r="B42" s="5">
        <v>1</v>
      </c>
      <c r="C42" s="3">
        <v>0</v>
      </c>
      <c r="D42" s="2">
        <f t="shared" si="0"/>
        <v>0.80725135378169899</v>
      </c>
      <c r="E42" s="2">
        <f t="shared" si="1"/>
        <v>0.80725135378169899</v>
      </c>
      <c r="F42" s="1">
        <f t="shared" si="2"/>
        <v>-0.21412019231611068</v>
      </c>
    </row>
    <row r="43" spans="1:6" x14ac:dyDescent="0.35">
      <c r="A43">
        <v>36</v>
      </c>
      <c r="B43" s="5">
        <v>1</v>
      </c>
      <c r="C43" s="3">
        <v>0</v>
      </c>
      <c r="D43" s="2">
        <f t="shared" si="0"/>
        <v>0.80725135378169899</v>
      </c>
      <c r="E43" s="2">
        <f t="shared" si="1"/>
        <v>0.80725135378169899</v>
      </c>
      <c r="F43" s="1">
        <f t="shared" si="2"/>
        <v>-0.21412019231611068</v>
      </c>
    </row>
    <row r="44" spans="1:6" x14ac:dyDescent="0.35">
      <c r="A44">
        <v>37</v>
      </c>
      <c r="B44" s="5">
        <v>1</v>
      </c>
      <c r="C44" s="3">
        <v>0</v>
      </c>
      <c r="D44" s="2">
        <f t="shared" si="0"/>
        <v>0.80725135378169899</v>
      </c>
      <c r="E44" s="2">
        <f t="shared" si="1"/>
        <v>0.80725135378169899</v>
      </c>
      <c r="F44" s="1">
        <f t="shared" si="2"/>
        <v>-0.21412019231611068</v>
      </c>
    </row>
    <row r="45" spans="1:6" x14ac:dyDescent="0.35">
      <c r="A45">
        <v>38</v>
      </c>
      <c r="B45" s="5">
        <v>1</v>
      </c>
      <c r="C45" s="3">
        <v>0</v>
      </c>
      <c r="D45" s="2">
        <f t="shared" si="0"/>
        <v>0.80725135378169899</v>
      </c>
      <c r="E45" s="2">
        <f t="shared" si="1"/>
        <v>0.80725135378169899</v>
      </c>
      <c r="F45" s="1">
        <f t="shared" si="2"/>
        <v>-0.21412019231611068</v>
      </c>
    </row>
    <row r="46" spans="1:6" x14ac:dyDescent="0.35">
      <c r="A46">
        <v>39</v>
      </c>
      <c r="B46" s="5">
        <v>0</v>
      </c>
      <c r="C46" s="3">
        <v>0.35462900000000003</v>
      </c>
      <c r="D46" s="2">
        <f t="shared" si="0"/>
        <v>0.24908173499586006</v>
      </c>
      <c r="E46" s="2">
        <f t="shared" si="1"/>
        <v>0.75091826500413994</v>
      </c>
      <c r="F46" s="1">
        <f t="shared" si="2"/>
        <v>-0.28645846802225278</v>
      </c>
    </row>
    <row r="47" spans="1:6" x14ac:dyDescent="0.35">
      <c r="A47">
        <v>40</v>
      </c>
      <c r="B47" s="5">
        <v>1</v>
      </c>
      <c r="C47" s="3">
        <v>0.213947</v>
      </c>
      <c r="D47" s="2">
        <f t="shared" si="0"/>
        <v>0.47562599001161932</v>
      </c>
      <c r="E47" s="2">
        <f t="shared" si="1"/>
        <v>0.47562599001161932</v>
      </c>
      <c r="F47" s="1">
        <f t="shared" si="2"/>
        <v>-0.74312346887217584</v>
      </c>
    </row>
    <row r="48" spans="1:6" x14ac:dyDescent="0.35">
      <c r="A48">
        <v>41</v>
      </c>
      <c r="B48" s="5">
        <v>1</v>
      </c>
      <c r="C48" s="3">
        <v>0.102296</v>
      </c>
      <c r="D48" s="2">
        <f t="shared" si="0"/>
        <v>0.66836150119169291</v>
      </c>
      <c r="E48" s="2">
        <f t="shared" si="1"/>
        <v>0.66836150119169291</v>
      </c>
      <c r="F48" s="1">
        <f t="shared" si="2"/>
        <v>-0.40292608237622701</v>
      </c>
    </row>
    <row r="49" spans="1:6" x14ac:dyDescent="0.35">
      <c r="A49">
        <v>42</v>
      </c>
      <c r="B49" s="5">
        <v>1</v>
      </c>
      <c r="C49" s="3">
        <v>0.108638</v>
      </c>
      <c r="D49" s="2">
        <f t="shared" si="0"/>
        <v>0.6582342708877893</v>
      </c>
      <c r="E49" s="2">
        <f t="shared" si="1"/>
        <v>0.6582342708877893</v>
      </c>
      <c r="F49" s="1">
        <f t="shared" si="2"/>
        <v>-0.41819437623828948</v>
      </c>
    </row>
    <row r="50" spans="1:6" x14ac:dyDescent="0.35">
      <c r="A50">
        <v>43</v>
      </c>
      <c r="B50" s="5">
        <v>1</v>
      </c>
      <c r="C50" s="3">
        <v>9.1679999999999998E-2</v>
      </c>
      <c r="D50" s="2">
        <f t="shared" si="0"/>
        <v>0.68496695607016644</v>
      </c>
      <c r="E50" s="2">
        <f t="shared" si="1"/>
        <v>0.68496695607016644</v>
      </c>
      <c r="F50" s="1">
        <f t="shared" si="2"/>
        <v>-0.37838468119709051</v>
      </c>
    </row>
    <row r="51" spans="1:6" x14ac:dyDescent="0.35">
      <c r="A51">
        <v>44</v>
      </c>
      <c r="B51" s="5">
        <v>1</v>
      </c>
      <c r="C51" s="3">
        <v>7.1000000000000004E-3</v>
      </c>
      <c r="D51" s="2">
        <f t="shared" si="0"/>
        <v>0.7992285518496629</v>
      </c>
      <c r="E51" s="2">
        <f t="shared" si="1"/>
        <v>0.7992285518496629</v>
      </c>
      <c r="F51" s="1">
        <f t="shared" si="2"/>
        <v>-0.22410832674831888</v>
      </c>
    </row>
    <row r="52" spans="1:6" x14ac:dyDescent="0.35">
      <c r="A52">
        <v>45</v>
      </c>
      <c r="B52" s="5">
        <v>1</v>
      </c>
      <c r="C52" s="3">
        <v>8.3933999999999995E-2</v>
      </c>
      <c r="D52" s="2">
        <f t="shared" si="0"/>
        <v>0.69679468174438286</v>
      </c>
      <c r="E52" s="2">
        <f t="shared" si="1"/>
        <v>0.69679468174438286</v>
      </c>
      <c r="F52" s="1">
        <f t="shared" si="2"/>
        <v>-0.36126448587196219</v>
      </c>
    </row>
    <row r="53" spans="1:6" x14ac:dyDescent="0.35">
      <c r="A53">
        <v>46</v>
      </c>
      <c r="B53" s="5">
        <v>0</v>
      </c>
      <c r="C53" s="3">
        <v>1.2409999999999999E-2</v>
      </c>
      <c r="D53" s="2">
        <f t="shared" si="0"/>
        <v>0.79306669385307638</v>
      </c>
      <c r="E53" s="2">
        <f t="shared" si="1"/>
        <v>0.20693330614692362</v>
      </c>
      <c r="F53" s="1">
        <f t="shared" si="2"/>
        <v>-1.5753587301588705</v>
      </c>
    </row>
    <row r="54" spans="1:6" x14ac:dyDescent="0.35">
      <c r="A54">
        <v>47</v>
      </c>
      <c r="B54" s="5">
        <v>1</v>
      </c>
      <c r="C54" s="3">
        <v>8.1187999999999996E-2</v>
      </c>
      <c r="D54" s="2">
        <f t="shared" si="0"/>
        <v>0.70092694426682978</v>
      </c>
      <c r="E54" s="2">
        <f t="shared" si="1"/>
        <v>0.70092694426682978</v>
      </c>
      <c r="F54" s="1">
        <f t="shared" si="2"/>
        <v>-0.35535161383091274</v>
      </c>
    </row>
    <row r="55" spans="1:6" x14ac:dyDescent="0.35">
      <c r="A55">
        <v>48</v>
      </c>
      <c r="B55" s="5">
        <v>1</v>
      </c>
      <c r="C55" s="3">
        <v>8.2730000000000008E-3</v>
      </c>
      <c r="D55" s="2">
        <f t="shared" si="0"/>
        <v>0.79787929600625285</v>
      </c>
      <c r="E55" s="2">
        <f t="shared" si="1"/>
        <v>0.79787929600625285</v>
      </c>
      <c r="F55" s="1">
        <f t="shared" si="2"/>
        <v>-0.22579795111052181</v>
      </c>
    </row>
    <row r="56" spans="1:6" x14ac:dyDescent="0.35">
      <c r="A56">
        <v>49</v>
      </c>
      <c r="B56" s="5">
        <v>1</v>
      </c>
      <c r="C56" s="3">
        <v>8.652E-3</v>
      </c>
      <c r="D56" s="2">
        <f t="shared" si="0"/>
        <v>0.79744190260660441</v>
      </c>
      <c r="E56" s="2">
        <f t="shared" si="1"/>
        <v>0.79744190260660441</v>
      </c>
      <c r="F56" s="1">
        <f t="shared" si="2"/>
        <v>-0.22634629637289086</v>
      </c>
    </row>
    <row r="57" spans="1:6" x14ac:dyDescent="0.35">
      <c r="A57">
        <v>50</v>
      </c>
      <c r="B57" s="5">
        <v>1</v>
      </c>
      <c r="C57" s="3">
        <v>0.187664</v>
      </c>
      <c r="D57" s="2">
        <f t="shared" si="0"/>
        <v>0.52257524286589918</v>
      </c>
      <c r="E57" s="2">
        <f t="shared" si="1"/>
        <v>0.52257524286589918</v>
      </c>
      <c r="F57" s="1">
        <f t="shared" si="2"/>
        <v>-0.648986300025991</v>
      </c>
    </row>
    <row r="58" spans="1:6" x14ac:dyDescent="0.35">
      <c r="A58">
        <v>51</v>
      </c>
      <c r="B58" s="5">
        <v>1</v>
      </c>
      <c r="C58" s="3">
        <v>0.112749</v>
      </c>
      <c r="D58" s="2">
        <f t="shared" si="0"/>
        <v>0.65159096273135819</v>
      </c>
      <c r="E58" s="2">
        <f t="shared" si="1"/>
        <v>0.65159096273135819</v>
      </c>
      <c r="F58" s="1">
        <f t="shared" si="2"/>
        <v>-0.42833827170070632</v>
      </c>
    </row>
    <row r="59" spans="1:6" x14ac:dyDescent="0.35">
      <c r="A59">
        <v>52</v>
      </c>
      <c r="B59" s="5">
        <v>1</v>
      </c>
      <c r="C59" s="3">
        <v>3.4455E-2</v>
      </c>
      <c r="D59" s="2">
        <f t="shared" si="0"/>
        <v>0.76600315829531529</v>
      </c>
      <c r="E59" s="2">
        <f t="shared" si="1"/>
        <v>0.76600315829531529</v>
      </c>
      <c r="F59" s="1">
        <f t="shared" si="2"/>
        <v>-0.2665689861491119</v>
      </c>
    </row>
    <row r="60" spans="1:6" x14ac:dyDescent="0.35">
      <c r="A60">
        <v>53</v>
      </c>
      <c r="B60" s="5">
        <v>1</v>
      </c>
      <c r="C60" s="3">
        <v>1.1226E-2</v>
      </c>
      <c r="D60" s="2">
        <f t="shared" si="0"/>
        <v>0.79445264384625014</v>
      </c>
      <c r="E60" s="2">
        <f t="shared" si="1"/>
        <v>0.79445264384625014</v>
      </c>
      <c r="F60" s="1">
        <f t="shared" si="2"/>
        <v>-0.23010189975821366</v>
      </c>
    </row>
    <row r="61" spans="1:6" x14ac:dyDescent="0.35">
      <c r="A61">
        <v>54</v>
      </c>
      <c r="B61" s="5">
        <v>1</v>
      </c>
      <c r="C61" s="3">
        <v>0</v>
      </c>
      <c r="D61" s="2">
        <f t="shared" si="0"/>
        <v>0.80725135378169899</v>
      </c>
      <c r="E61" s="2">
        <f t="shared" si="1"/>
        <v>0.80725135378169899</v>
      </c>
      <c r="F61" s="1">
        <f t="shared" si="2"/>
        <v>-0.21412019231611068</v>
      </c>
    </row>
    <row r="62" spans="1:6" x14ac:dyDescent="0.35">
      <c r="A62">
        <v>55</v>
      </c>
      <c r="B62" s="5">
        <v>1</v>
      </c>
      <c r="C62" s="3">
        <v>2.189E-2</v>
      </c>
      <c r="D62" s="2">
        <f t="shared" si="0"/>
        <v>0.78172108262399176</v>
      </c>
      <c r="E62" s="2">
        <f t="shared" si="1"/>
        <v>0.78172108262399176</v>
      </c>
      <c r="F62" s="1">
        <f t="shared" si="2"/>
        <v>-0.24625727389568175</v>
      </c>
    </row>
    <row r="63" spans="1:6" x14ac:dyDescent="0.35">
      <c r="A63">
        <v>56</v>
      </c>
      <c r="B63" s="5">
        <v>0</v>
      </c>
      <c r="C63" s="3">
        <v>4.1370000000000001E-3</v>
      </c>
      <c r="D63" s="2">
        <f t="shared" si="0"/>
        <v>0.80260669768170245</v>
      </c>
      <c r="E63" s="2">
        <f t="shared" si="1"/>
        <v>0.19739330231829755</v>
      </c>
      <c r="F63" s="1">
        <f t="shared" si="2"/>
        <v>-1.622557082050281</v>
      </c>
    </row>
    <row r="64" spans="1:6" x14ac:dyDescent="0.35">
      <c r="A64">
        <v>57</v>
      </c>
      <c r="B64" s="5">
        <v>0</v>
      </c>
      <c r="C64" s="3">
        <v>4.1370000000000001E-3</v>
      </c>
      <c r="D64" s="2">
        <f t="shared" si="0"/>
        <v>0.80260669768170245</v>
      </c>
      <c r="E64" s="2">
        <f t="shared" si="1"/>
        <v>0.19739330231829755</v>
      </c>
      <c r="F64" s="1">
        <f t="shared" si="2"/>
        <v>-1.622557082050281</v>
      </c>
    </row>
    <row r="65" spans="1:6" x14ac:dyDescent="0.35">
      <c r="A65">
        <v>58</v>
      </c>
      <c r="B65" s="5">
        <v>1</v>
      </c>
      <c r="C65" s="3">
        <v>0</v>
      </c>
      <c r="D65" s="2">
        <f t="shared" si="0"/>
        <v>0.80725135378169899</v>
      </c>
      <c r="E65" s="2">
        <f t="shared" si="1"/>
        <v>0.80725135378169899</v>
      </c>
      <c r="F65" s="1">
        <f t="shared" si="2"/>
        <v>-0.21412019231611068</v>
      </c>
    </row>
    <row r="66" spans="1:6" x14ac:dyDescent="0.35">
      <c r="A66">
        <v>59</v>
      </c>
      <c r="B66" s="5">
        <v>0</v>
      </c>
      <c r="C66" s="3">
        <v>0</v>
      </c>
      <c r="D66" s="2">
        <f t="shared" si="0"/>
        <v>0.80725135378169899</v>
      </c>
      <c r="E66" s="2">
        <f t="shared" si="1"/>
        <v>0.19274864621830101</v>
      </c>
      <c r="F66" s="1">
        <f t="shared" si="2"/>
        <v>-1.6463682900741232</v>
      </c>
    </row>
    <row r="67" spans="1:6" x14ac:dyDescent="0.35">
      <c r="A67">
        <v>60</v>
      </c>
      <c r="B67" s="5">
        <v>1</v>
      </c>
      <c r="C67" s="3">
        <v>0</v>
      </c>
      <c r="D67" s="2">
        <f t="shared" si="0"/>
        <v>0.80725135378169899</v>
      </c>
      <c r="E67" s="2">
        <f t="shared" si="1"/>
        <v>0.80725135378169899</v>
      </c>
      <c r="F67" s="1">
        <f t="shared" si="2"/>
        <v>-0.21412019231611068</v>
      </c>
    </row>
    <row r="68" spans="1:6" x14ac:dyDescent="0.35">
      <c r="A68">
        <v>61</v>
      </c>
      <c r="B68" s="5">
        <v>1</v>
      </c>
      <c r="C68" s="3">
        <v>0</v>
      </c>
      <c r="D68" s="2">
        <f t="shared" si="0"/>
        <v>0.80725135378169899</v>
      </c>
      <c r="E68" s="2">
        <f t="shared" si="1"/>
        <v>0.80725135378169899</v>
      </c>
      <c r="F68" s="1">
        <f t="shared" si="2"/>
        <v>-0.21412019231611068</v>
      </c>
    </row>
    <row r="69" spans="1:6" x14ac:dyDescent="0.35">
      <c r="A69">
        <v>62</v>
      </c>
      <c r="B69" s="5">
        <v>1</v>
      </c>
      <c r="C69" s="3">
        <v>0</v>
      </c>
      <c r="D69" s="2">
        <f t="shared" si="0"/>
        <v>0.80725135378169899</v>
      </c>
      <c r="E69" s="2">
        <f t="shared" si="1"/>
        <v>0.80725135378169899</v>
      </c>
      <c r="F69" s="1">
        <f t="shared" si="2"/>
        <v>-0.21412019231611068</v>
      </c>
    </row>
    <row r="70" spans="1:6" x14ac:dyDescent="0.35">
      <c r="A70">
        <v>63</v>
      </c>
      <c r="B70" s="4">
        <v>0</v>
      </c>
      <c r="C70" s="3">
        <v>0.55731919140023067</v>
      </c>
      <c r="D70" s="2">
        <f t="shared" si="0"/>
        <v>7.2235539367145524E-2</v>
      </c>
      <c r="E70" s="2">
        <f t="shared" si="1"/>
        <v>0.92776446063285445</v>
      </c>
      <c r="F70" s="1">
        <f t="shared" si="2"/>
        <v>-7.4977392385371572E-2</v>
      </c>
    </row>
    <row r="71" spans="1:6" x14ac:dyDescent="0.35">
      <c r="A71">
        <v>64</v>
      </c>
      <c r="B71" s="4">
        <v>1</v>
      </c>
      <c r="C71" s="3">
        <v>0</v>
      </c>
      <c r="D71" s="2">
        <f t="shared" si="0"/>
        <v>0.80725135378169899</v>
      </c>
      <c r="E71" s="2">
        <f t="shared" si="1"/>
        <v>0.80725135378169899</v>
      </c>
      <c r="F71" s="1">
        <f t="shared" si="2"/>
        <v>-0.21412019231611068</v>
      </c>
    </row>
    <row r="72" spans="1:6" x14ac:dyDescent="0.35">
      <c r="A72">
        <v>65</v>
      </c>
      <c r="B72" s="4">
        <v>0</v>
      </c>
      <c r="C72" s="3">
        <v>8.2859205903470564E-3</v>
      </c>
      <c r="D72" s="2">
        <f t="shared" si="0"/>
        <v>0.79786439632905104</v>
      </c>
      <c r="E72" s="2">
        <f t="shared" si="1"/>
        <v>0.20213560367094896</v>
      </c>
      <c r="F72" s="1">
        <f t="shared" si="2"/>
        <v>-1.598816501503818</v>
      </c>
    </row>
    <row r="73" spans="1:6" x14ac:dyDescent="0.35">
      <c r="A73">
        <v>66</v>
      </c>
      <c r="B73" s="4">
        <v>1</v>
      </c>
      <c r="C73" s="3">
        <v>0</v>
      </c>
      <c r="D73" s="2">
        <f t="shared" ref="D73:D129" si="4">EXP($C$3+$C$4*C73)/(1+EXP($C$3+$C$4*C73))</f>
        <v>0.80725135378169899</v>
      </c>
      <c r="E73" s="2">
        <f t="shared" ref="E73:E129" si="5">IF(B73=1,D73,1-D73)</f>
        <v>0.80725135378169899</v>
      </c>
      <c r="F73" s="1">
        <f t="shared" ref="F73:F129" si="6">LN(E73)</f>
        <v>-0.21412019231611068</v>
      </c>
    </row>
    <row r="74" spans="1:6" x14ac:dyDescent="0.35">
      <c r="A74">
        <v>67</v>
      </c>
      <c r="B74" s="4">
        <v>1</v>
      </c>
      <c r="C74" s="3">
        <v>0.20899531002293764</v>
      </c>
      <c r="D74" s="2">
        <f t="shared" si="4"/>
        <v>0.48446338546963069</v>
      </c>
      <c r="E74" s="2">
        <f t="shared" si="5"/>
        <v>0.48446338546963069</v>
      </c>
      <c r="F74" s="1">
        <f t="shared" si="6"/>
        <v>-0.72471342229311542</v>
      </c>
    </row>
    <row r="75" spans="1:6" x14ac:dyDescent="0.35">
      <c r="A75">
        <v>68</v>
      </c>
      <c r="B75" s="4">
        <v>1</v>
      </c>
      <c r="C75" s="3">
        <v>0</v>
      </c>
      <c r="D75" s="2">
        <f t="shared" si="4"/>
        <v>0.80725135378169899</v>
      </c>
      <c r="E75" s="2">
        <f t="shared" si="5"/>
        <v>0.80725135378169899</v>
      </c>
      <c r="F75" s="1">
        <f t="shared" si="6"/>
        <v>-0.21412019231611068</v>
      </c>
    </row>
    <row r="76" spans="1:6" x14ac:dyDescent="0.35">
      <c r="A76">
        <v>69</v>
      </c>
      <c r="B76" s="4">
        <v>0</v>
      </c>
      <c r="C76" s="3">
        <v>0</v>
      </c>
      <c r="D76" s="2">
        <f t="shared" si="4"/>
        <v>0.80725135378169899</v>
      </c>
      <c r="E76" s="2">
        <f t="shared" si="5"/>
        <v>0.19274864621830101</v>
      </c>
      <c r="F76" s="1">
        <f t="shared" si="6"/>
        <v>-1.6463682900741232</v>
      </c>
    </row>
    <row r="77" spans="1:6" x14ac:dyDescent="0.35">
      <c r="A77">
        <v>70</v>
      </c>
      <c r="B77" s="4">
        <v>1</v>
      </c>
      <c r="C77" s="3">
        <v>0</v>
      </c>
      <c r="D77" s="2">
        <f t="shared" si="4"/>
        <v>0.80725135378169899</v>
      </c>
      <c r="E77" s="2">
        <f t="shared" si="5"/>
        <v>0.80725135378169899</v>
      </c>
      <c r="F77" s="1">
        <f t="shared" si="6"/>
        <v>-0.21412019231611068</v>
      </c>
    </row>
    <row r="78" spans="1:6" x14ac:dyDescent="0.35">
      <c r="A78">
        <v>71</v>
      </c>
      <c r="B78" s="4">
        <v>0</v>
      </c>
      <c r="C78" s="3">
        <v>0.45100766642928786</v>
      </c>
      <c r="D78" s="2">
        <f t="shared" si="4"/>
        <v>0.14274587882190665</v>
      </c>
      <c r="E78" s="2">
        <f t="shared" si="5"/>
        <v>0.8572541211780933</v>
      </c>
      <c r="F78" s="1">
        <f t="shared" si="6"/>
        <v>-0.15402088021048421</v>
      </c>
    </row>
    <row r="79" spans="1:6" x14ac:dyDescent="0.35">
      <c r="A79">
        <v>72</v>
      </c>
      <c r="B79" s="4">
        <v>1</v>
      </c>
      <c r="C79" s="3">
        <v>0.14246367920516187</v>
      </c>
      <c r="D79" s="2">
        <f t="shared" si="4"/>
        <v>0.60194261029061047</v>
      </c>
      <c r="E79" s="2">
        <f t="shared" si="5"/>
        <v>0.60194261029061047</v>
      </c>
      <c r="F79" s="1">
        <f t="shared" si="6"/>
        <v>-0.50759316996084747</v>
      </c>
    </row>
    <row r="80" spans="1:6" x14ac:dyDescent="0.35">
      <c r="A80">
        <v>73</v>
      </c>
      <c r="B80" s="4">
        <v>1</v>
      </c>
      <c r="C80" s="3">
        <v>3.0854700870619663E-6</v>
      </c>
      <c r="D80" s="2">
        <f t="shared" si="4"/>
        <v>0.80724792089906805</v>
      </c>
      <c r="E80" s="2">
        <f t="shared" si="5"/>
        <v>0.80724792089906805</v>
      </c>
      <c r="F80" s="1">
        <f t="shared" si="6"/>
        <v>-0.21412444488244475</v>
      </c>
    </row>
    <row r="81" spans="1:6" x14ac:dyDescent="0.35">
      <c r="A81">
        <v>74</v>
      </c>
      <c r="B81" s="4">
        <v>0</v>
      </c>
      <c r="C81" s="3">
        <v>0.66319322265583991</v>
      </c>
      <c r="D81" s="2">
        <f t="shared" si="4"/>
        <v>3.5233296760100577E-2</v>
      </c>
      <c r="E81" s="2">
        <f t="shared" si="5"/>
        <v>0.96476670323989944</v>
      </c>
      <c r="F81" s="1">
        <f t="shared" si="6"/>
        <v>-3.5868965172022309E-2</v>
      </c>
    </row>
    <row r="82" spans="1:6" x14ac:dyDescent="0.35">
      <c r="A82">
        <v>75</v>
      </c>
      <c r="B82" s="4">
        <v>0</v>
      </c>
      <c r="C82" s="3">
        <v>0.29382155385453712</v>
      </c>
      <c r="D82" s="2">
        <f t="shared" si="4"/>
        <v>0.33878487264228541</v>
      </c>
      <c r="E82" s="2">
        <f t="shared" si="5"/>
        <v>0.66121512735771459</v>
      </c>
      <c r="F82" s="1">
        <f t="shared" si="6"/>
        <v>-0.41367603465554842</v>
      </c>
    </row>
    <row r="83" spans="1:6" x14ac:dyDescent="0.35">
      <c r="A83">
        <v>76</v>
      </c>
      <c r="B83" s="4">
        <v>0</v>
      </c>
      <c r="C83" s="3">
        <v>0.15303059249233777</v>
      </c>
      <c r="D83" s="2">
        <f t="shared" si="4"/>
        <v>0.58370644680771422</v>
      </c>
      <c r="E83" s="2">
        <f t="shared" si="5"/>
        <v>0.41629355319228578</v>
      </c>
      <c r="F83" s="1">
        <f t="shared" si="6"/>
        <v>-0.87636461086728046</v>
      </c>
    </row>
    <row r="84" spans="1:6" x14ac:dyDescent="0.35">
      <c r="A84">
        <v>77</v>
      </c>
      <c r="B84" s="4">
        <v>1</v>
      </c>
      <c r="C84" s="3">
        <v>0</v>
      </c>
      <c r="D84" s="2">
        <f t="shared" si="4"/>
        <v>0.80725135378169899</v>
      </c>
      <c r="E84" s="2">
        <f t="shared" si="5"/>
        <v>0.80725135378169899</v>
      </c>
      <c r="F84" s="1">
        <f t="shared" si="6"/>
        <v>-0.21412019231611068</v>
      </c>
    </row>
    <row r="85" spans="1:6" x14ac:dyDescent="0.35">
      <c r="A85">
        <v>78</v>
      </c>
      <c r="B85" s="4">
        <v>1</v>
      </c>
      <c r="C85" s="3">
        <v>0</v>
      </c>
      <c r="D85" s="2">
        <f t="shared" si="4"/>
        <v>0.80725135378169899</v>
      </c>
      <c r="E85" s="2">
        <f t="shared" si="5"/>
        <v>0.80725135378169899</v>
      </c>
      <c r="F85" s="1">
        <f t="shared" si="6"/>
        <v>-0.21412019231611068</v>
      </c>
    </row>
    <row r="86" spans="1:6" x14ac:dyDescent="0.35">
      <c r="A86">
        <v>79</v>
      </c>
      <c r="B86" s="4">
        <v>0</v>
      </c>
      <c r="C86" s="3">
        <v>8.2855891838239173E-3</v>
      </c>
      <c r="D86" s="2">
        <f t="shared" si="4"/>
        <v>0.79786477850838566</v>
      </c>
      <c r="E86" s="2">
        <f t="shared" si="5"/>
        <v>0.20213522149161434</v>
      </c>
      <c r="F86" s="1">
        <f t="shared" si="6"/>
        <v>-1.5988183922132675</v>
      </c>
    </row>
    <row r="87" spans="1:6" x14ac:dyDescent="0.35">
      <c r="A87">
        <v>80</v>
      </c>
      <c r="B87" s="4">
        <v>1</v>
      </c>
      <c r="C87" s="3">
        <v>4.1423331629116241E-3</v>
      </c>
      <c r="D87" s="2">
        <f t="shared" si="4"/>
        <v>0.80260065597544217</v>
      </c>
      <c r="E87" s="2">
        <f t="shared" si="5"/>
        <v>0.80260065597544217</v>
      </c>
      <c r="F87" s="1">
        <f t="shared" si="6"/>
        <v>-0.21989800383661937</v>
      </c>
    </row>
    <row r="88" spans="1:6" x14ac:dyDescent="0.35">
      <c r="A88">
        <v>81</v>
      </c>
      <c r="B88" s="4">
        <v>0</v>
      </c>
      <c r="C88" s="3">
        <v>7.3107041745652052E-2</v>
      </c>
      <c r="D88" s="2">
        <f t="shared" si="4"/>
        <v>0.71289751562037507</v>
      </c>
      <c r="E88" s="2">
        <f t="shared" si="5"/>
        <v>0.28710248437962493</v>
      </c>
      <c r="F88" s="1">
        <f t="shared" si="6"/>
        <v>-1.2479160385326671</v>
      </c>
    </row>
    <row r="89" spans="1:6" x14ac:dyDescent="0.35">
      <c r="A89">
        <v>82</v>
      </c>
      <c r="B89" s="4">
        <v>1</v>
      </c>
      <c r="C89" s="3">
        <v>0</v>
      </c>
      <c r="D89" s="2">
        <f t="shared" si="4"/>
        <v>0.80725135378169899</v>
      </c>
      <c r="E89" s="2">
        <f t="shared" si="5"/>
        <v>0.80725135378169899</v>
      </c>
      <c r="F89" s="1">
        <f t="shared" si="6"/>
        <v>-0.21412019231611068</v>
      </c>
    </row>
    <row r="90" spans="1:6" x14ac:dyDescent="0.35">
      <c r="A90">
        <v>83</v>
      </c>
      <c r="B90" s="4">
        <v>0</v>
      </c>
      <c r="C90" s="3">
        <v>1.4924611300721353E-2</v>
      </c>
      <c r="D90" s="2">
        <f t="shared" si="4"/>
        <v>0.79010030323062652</v>
      </c>
      <c r="E90" s="2">
        <f t="shared" si="5"/>
        <v>0.20989969676937348</v>
      </c>
      <c r="F90" s="1">
        <f t="shared" si="6"/>
        <v>-1.5611254967998831</v>
      </c>
    </row>
    <row r="91" spans="1:6" x14ac:dyDescent="0.35">
      <c r="A91">
        <v>84</v>
      </c>
      <c r="B91" s="4">
        <v>1</v>
      </c>
      <c r="C91" s="3">
        <v>5.9937499820951347E-2</v>
      </c>
      <c r="D91" s="2">
        <f t="shared" si="4"/>
        <v>0.73177891188680544</v>
      </c>
      <c r="E91" s="2">
        <f t="shared" si="5"/>
        <v>0.73177891188680544</v>
      </c>
      <c r="F91" s="1">
        <f t="shared" si="6"/>
        <v>-0.31227684358348329</v>
      </c>
    </row>
    <row r="92" spans="1:6" x14ac:dyDescent="0.35">
      <c r="A92">
        <v>85</v>
      </c>
      <c r="B92" s="4">
        <v>0</v>
      </c>
      <c r="C92" s="3">
        <v>0.60636149655273952</v>
      </c>
      <c r="D92" s="2">
        <f t="shared" si="4"/>
        <v>5.1979770400408201E-2</v>
      </c>
      <c r="E92" s="2">
        <f t="shared" si="5"/>
        <v>0.94802022959959176</v>
      </c>
      <c r="F92" s="1">
        <f t="shared" si="6"/>
        <v>-5.3379437714717898E-2</v>
      </c>
    </row>
    <row r="93" spans="1:6" x14ac:dyDescent="0.35">
      <c r="A93">
        <v>86</v>
      </c>
      <c r="B93" s="4">
        <v>0</v>
      </c>
      <c r="C93" s="3">
        <v>0</v>
      </c>
      <c r="D93" s="2">
        <f t="shared" si="4"/>
        <v>0.80725135378169899</v>
      </c>
      <c r="E93" s="2">
        <f t="shared" si="5"/>
        <v>0.19274864621830101</v>
      </c>
      <c r="F93" s="1">
        <f t="shared" si="6"/>
        <v>-1.6463682900741232</v>
      </c>
    </row>
    <row r="94" spans="1:6" x14ac:dyDescent="0.35">
      <c r="A94">
        <v>87</v>
      </c>
      <c r="B94" s="4">
        <v>1</v>
      </c>
      <c r="C94" s="3">
        <v>0</v>
      </c>
      <c r="D94" s="2">
        <f t="shared" si="4"/>
        <v>0.80725135378169899</v>
      </c>
      <c r="E94" s="2">
        <f t="shared" si="5"/>
        <v>0.80725135378169899</v>
      </c>
      <c r="F94" s="1">
        <f t="shared" si="6"/>
        <v>-0.21412019231611068</v>
      </c>
    </row>
    <row r="95" spans="1:6" x14ac:dyDescent="0.35">
      <c r="A95">
        <v>88</v>
      </c>
      <c r="B95" s="4">
        <v>1</v>
      </c>
      <c r="C95" s="3">
        <v>4.2369759799270108E-2</v>
      </c>
      <c r="D95" s="2">
        <f t="shared" si="4"/>
        <v>0.75570681842018483</v>
      </c>
      <c r="E95" s="2">
        <f t="shared" si="5"/>
        <v>0.75570681842018483</v>
      </c>
      <c r="F95" s="1">
        <f t="shared" si="6"/>
        <v>-0.28010178434142963</v>
      </c>
    </row>
    <row r="96" spans="1:6" x14ac:dyDescent="0.35">
      <c r="A96">
        <v>89</v>
      </c>
      <c r="B96" s="4">
        <v>1</v>
      </c>
      <c r="C96" s="3">
        <v>1.2429218263712658E-2</v>
      </c>
      <c r="D96" s="2">
        <f t="shared" si="4"/>
        <v>0.7930441407503096</v>
      </c>
      <c r="E96" s="2">
        <f t="shared" si="5"/>
        <v>0.7930441407503096</v>
      </c>
      <c r="F96" s="1">
        <f t="shared" si="6"/>
        <v>-0.23187639590737463</v>
      </c>
    </row>
    <row r="97" spans="1:6" x14ac:dyDescent="0.35">
      <c r="A97">
        <v>90</v>
      </c>
      <c r="B97" s="4">
        <v>1</v>
      </c>
      <c r="C97" s="3">
        <v>0</v>
      </c>
      <c r="D97" s="2">
        <f t="shared" si="4"/>
        <v>0.80725135378169899</v>
      </c>
      <c r="E97" s="2">
        <f t="shared" si="5"/>
        <v>0.80725135378169899</v>
      </c>
      <c r="F97" s="1">
        <f t="shared" si="6"/>
        <v>-0.21412019231611068</v>
      </c>
    </row>
    <row r="98" spans="1:6" x14ac:dyDescent="0.35">
      <c r="A98">
        <v>91</v>
      </c>
      <c r="B98" s="4">
        <v>1</v>
      </c>
      <c r="C98" s="3">
        <v>0.1631089041375148</v>
      </c>
      <c r="D98" s="2">
        <f t="shared" si="4"/>
        <v>0.56609661557146251</v>
      </c>
      <c r="E98" s="2">
        <f t="shared" si="5"/>
        <v>0.56609661557146251</v>
      </c>
      <c r="F98" s="1">
        <f t="shared" si="6"/>
        <v>-0.56899051645684207</v>
      </c>
    </row>
    <row r="99" spans="1:6" x14ac:dyDescent="0.35">
      <c r="A99">
        <v>92</v>
      </c>
      <c r="B99" s="4">
        <v>1</v>
      </c>
      <c r="C99" s="3">
        <v>4.1423658945638738E-3</v>
      </c>
      <c r="D99" s="2">
        <f t="shared" si="4"/>
        <v>0.80260061889475898</v>
      </c>
      <c r="E99" s="2">
        <f t="shared" si="5"/>
        <v>0.80260061889475898</v>
      </c>
      <c r="F99" s="1">
        <f t="shared" si="6"/>
        <v>-0.21989805003728438</v>
      </c>
    </row>
    <row r="100" spans="1:6" x14ac:dyDescent="0.35">
      <c r="A100">
        <v>93</v>
      </c>
      <c r="B100" s="4">
        <v>0</v>
      </c>
      <c r="C100" s="3">
        <v>6.8821173180840051E-2</v>
      </c>
      <c r="D100" s="2">
        <f t="shared" si="4"/>
        <v>0.7191288255910252</v>
      </c>
      <c r="E100" s="2">
        <f t="shared" si="5"/>
        <v>0.2808711744089748</v>
      </c>
      <c r="F100" s="1">
        <f t="shared" si="6"/>
        <v>-1.2698591688311724</v>
      </c>
    </row>
    <row r="101" spans="1:6" x14ac:dyDescent="0.35">
      <c r="A101">
        <v>94</v>
      </c>
      <c r="B101" s="4">
        <v>0</v>
      </c>
      <c r="C101" s="3">
        <v>0.23986980470641714</v>
      </c>
      <c r="D101" s="2">
        <f t="shared" si="4"/>
        <v>0.42973471192143542</v>
      </c>
      <c r="E101" s="2">
        <f t="shared" si="5"/>
        <v>0.57026528807856458</v>
      </c>
      <c r="F101" s="1">
        <f t="shared" si="6"/>
        <v>-0.56165360874506465</v>
      </c>
    </row>
    <row r="102" spans="1:6" x14ac:dyDescent="0.35">
      <c r="A102">
        <v>95</v>
      </c>
      <c r="B102" s="4">
        <v>0</v>
      </c>
      <c r="C102" s="3">
        <v>0.40529974432289584</v>
      </c>
      <c r="D102" s="2">
        <f t="shared" si="4"/>
        <v>0.1875764499495079</v>
      </c>
      <c r="E102" s="2">
        <f t="shared" si="5"/>
        <v>0.81242355005049216</v>
      </c>
      <c r="F102" s="1">
        <f t="shared" si="6"/>
        <v>-0.20773346145074564</v>
      </c>
    </row>
    <row r="103" spans="1:6" x14ac:dyDescent="0.35">
      <c r="A103">
        <v>96</v>
      </c>
      <c r="B103" s="4">
        <v>0</v>
      </c>
      <c r="C103" s="3">
        <v>0.22432391743770086</v>
      </c>
      <c r="D103" s="2">
        <f t="shared" si="4"/>
        <v>0.4571619774878618</v>
      </c>
      <c r="E103" s="2">
        <f t="shared" si="5"/>
        <v>0.5428380225121382</v>
      </c>
      <c r="F103" s="1">
        <f t="shared" si="6"/>
        <v>-0.6109443046314379</v>
      </c>
    </row>
    <row r="104" spans="1:6" x14ac:dyDescent="0.35">
      <c r="A104">
        <v>97</v>
      </c>
      <c r="B104" s="4">
        <v>1</v>
      </c>
      <c r="C104" s="3">
        <v>0</v>
      </c>
      <c r="D104" s="2">
        <f t="shared" si="4"/>
        <v>0.80725135378169899</v>
      </c>
      <c r="E104" s="2">
        <f t="shared" si="5"/>
        <v>0.80725135378169899</v>
      </c>
      <c r="F104" s="1">
        <f t="shared" si="6"/>
        <v>-0.21412019231611068</v>
      </c>
    </row>
    <row r="105" spans="1:6" x14ac:dyDescent="0.35">
      <c r="A105">
        <v>98</v>
      </c>
      <c r="B105" s="4">
        <v>1</v>
      </c>
      <c r="C105" s="3">
        <v>0</v>
      </c>
      <c r="D105" s="2">
        <f t="shared" si="4"/>
        <v>0.80725135378169899</v>
      </c>
      <c r="E105" s="2">
        <f t="shared" si="5"/>
        <v>0.80725135378169899</v>
      </c>
      <c r="F105" s="1">
        <f t="shared" si="6"/>
        <v>-0.21412019231611068</v>
      </c>
    </row>
    <row r="106" spans="1:6" x14ac:dyDescent="0.35">
      <c r="A106">
        <v>99</v>
      </c>
      <c r="B106" s="4">
        <v>0</v>
      </c>
      <c r="C106" s="3">
        <v>8.3921821161186627E-2</v>
      </c>
      <c r="D106" s="2">
        <f t="shared" si="4"/>
        <v>0.69681307991465924</v>
      </c>
      <c r="E106" s="2">
        <f t="shared" si="5"/>
        <v>0.30318692008534076</v>
      </c>
      <c r="F106" s="1">
        <f t="shared" si="6"/>
        <v>-1.1934057657046797</v>
      </c>
    </row>
    <row r="107" spans="1:6" x14ac:dyDescent="0.35">
      <c r="A107">
        <v>100</v>
      </c>
      <c r="B107" s="4">
        <v>1</v>
      </c>
      <c r="C107" s="3">
        <v>1.1359056475736488E-2</v>
      </c>
      <c r="D107" s="2">
        <f t="shared" si="4"/>
        <v>0.79429723629085891</v>
      </c>
      <c r="E107" s="2">
        <f t="shared" si="5"/>
        <v>0.79429723629085891</v>
      </c>
      <c r="F107" s="1">
        <f t="shared" si="6"/>
        <v>-0.2302975347764501</v>
      </c>
    </row>
    <row r="108" spans="1:6" x14ac:dyDescent="0.35">
      <c r="A108">
        <v>101</v>
      </c>
      <c r="B108" s="4">
        <v>0</v>
      </c>
      <c r="C108" s="3">
        <v>0.54913231186533651</v>
      </c>
      <c r="D108" s="2">
        <f t="shared" si="4"/>
        <v>7.6258337326510023E-2</v>
      </c>
      <c r="E108" s="2">
        <f t="shared" si="5"/>
        <v>0.92374166267349</v>
      </c>
      <c r="F108" s="1">
        <f t="shared" si="6"/>
        <v>-7.932283228306472E-2</v>
      </c>
    </row>
    <row r="109" spans="1:6" x14ac:dyDescent="0.35">
      <c r="A109">
        <v>102</v>
      </c>
      <c r="B109" s="4">
        <v>1</v>
      </c>
      <c r="C109" s="3">
        <v>0.21845527750476335</v>
      </c>
      <c r="D109" s="2">
        <f t="shared" si="4"/>
        <v>0.46759307357559576</v>
      </c>
      <c r="E109" s="2">
        <f t="shared" si="5"/>
        <v>0.46759307357559576</v>
      </c>
      <c r="F109" s="1">
        <f t="shared" si="6"/>
        <v>-0.7601568622065169</v>
      </c>
    </row>
    <row r="110" spans="1:6" x14ac:dyDescent="0.35">
      <c r="A110">
        <v>103</v>
      </c>
      <c r="B110" s="4">
        <v>0</v>
      </c>
      <c r="C110" s="3">
        <v>0</v>
      </c>
      <c r="D110" s="2">
        <f t="shared" si="4"/>
        <v>0.80725135378169899</v>
      </c>
      <c r="E110" s="2">
        <f t="shared" si="5"/>
        <v>0.19274864621830101</v>
      </c>
      <c r="F110" s="1">
        <f t="shared" si="6"/>
        <v>-1.6463682900741232</v>
      </c>
    </row>
    <row r="111" spans="1:6" x14ac:dyDescent="0.35">
      <c r="A111">
        <v>104</v>
      </c>
      <c r="B111" s="4">
        <v>1</v>
      </c>
      <c r="C111" s="3">
        <v>0</v>
      </c>
      <c r="D111" s="2">
        <f t="shared" si="4"/>
        <v>0.80725135378169899</v>
      </c>
      <c r="E111" s="2">
        <f t="shared" si="5"/>
        <v>0.80725135378169899</v>
      </c>
      <c r="F111" s="1">
        <f t="shared" si="6"/>
        <v>-0.21412019231611068</v>
      </c>
    </row>
    <row r="112" spans="1:6" x14ac:dyDescent="0.35">
      <c r="A112">
        <v>105</v>
      </c>
      <c r="B112" s="4">
        <v>0</v>
      </c>
      <c r="C112" s="3">
        <v>0.69654267724174312</v>
      </c>
      <c r="D112" s="2">
        <f t="shared" si="4"/>
        <v>2.7967149751814305E-2</v>
      </c>
      <c r="E112" s="2">
        <f t="shared" si="5"/>
        <v>0.97203285024818564</v>
      </c>
      <c r="F112" s="1">
        <f t="shared" si="6"/>
        <v>-2.8365678541157242E-2</v>
      </c>
    </row>
    <row r="113" spans="1:6" x14ac:dyDescent="0.35">
      <c r="A113">
        <v>106</v>
      </c>
      <c r="B113" s="4">
        <v>1</v>
      </c>
      <c r="C113" s="3">
        <v>3.3192520000134854E-2</v>
      </c>
      <c r="D113" s="2">
        <f t="shared" si="4"/>
        <v>0.76761734978446317</v>
      </c>
      <c r="E113" s="2">
        <f t="shared" si="5"/>
        <v>0.76761734978446317</v>
      </c>
      <c r="F113" s="1">
        <f t="shared" si="6"/>
        <v>-0.26446391246663459</v>
      </c>
    </row>
    <row r="114" spans="1:6" x14ac:dyDescent="0.35">
      <c r="A114">
        <v>107</v>
      </c>
      <c r="B114" s="4">
        <v>1</v>
      </c>
      <c r="C114" s="3">
        <v>0.23223242132736607</v>
      </c>
      <c r="D114" s="2">
        <f t="shared" si="4"/>
        <v>0.44316600687955776</v>
      </c>
      <c r="E114" s="2">
        <f t="shared" si="5"/>
        <v>0.44316600687955776</v>
      </c>
      <c r="F114" s="1">
        <f t="shared" si="6"/>
        <v>-0.81381084576957929</v>
      </c>
    </row>
    <row r="115" spans="1:6" x14ac:dyDescent="0.35">
      <c r="A115">
        <v>108</v>
      </c>
      <c r="B115" s="4">
        <v>1</v>
      </c>
      <c r="C115" s="3">
        <v>8.2861978724598599E-3</v>
      </c>
      <c r="D115" s="2">
        <f t="shared" si="4"/>
        <v>0.79786407656578939</v>
      </c>
      <c r="E115" s="2">
        <f t="shared" si="5"/>
        <v>0.79786407656578939</v>
      </c>
      <c r="F115" s="1">
        <f t="shared" si="6"/>
        <v>-0.22581702615820867</v>
      </c>
    </row>
    <row r="116" spans="1:6" x14ac:dyDescent="0.35">
      <c r="A116">
        <v>109</v>
      </c>
      <c r="B116" s="4">
        <v>1</v>
      </c>
      <c r="C116" s="3">
        <v>8.2849050829376571E-3</v>
      </c>
      <c r="D116" s="2">
        <f t="shared" si="4"/>
        <v>0.79786556741457104</v>
      </c>
      <c r="E116" s="2">
        <f t="shared" si="5"/>
        <v>0.79786556741457104</v>
      </c>
      <c r="F116" s="1">
        <f t="shared" si="6"/>
        <v>-0.22581515761012816</v>
      </c>
    </row>
    <row r="117" spans="1:6" x14ac:dyDescent="0.35">
      <c r="A117">
        <v>110</v>
      </c>
      <c r="B117" s="4">
        <v>1</v>
      </c>
      <c r="C117" s="3">
        <v>0</v>
      </c>
      <c r="D117" s="2">
        <f t="shared" si="4"/>
        <v>0.80725135378169899</v>
      </c>
      <c r="E117" s="2">
        <f t="shared" si="5"/>
        <v>0.80725135378169899</v>
      </c>
      <c r="F117" s="1">
        <f t="shared" si="6"/>
        <v>-0.21412019231611068</v>
      </c>
    </row>
    <row r="118" spans="1:6" x14ac:dyDescent="0.35">
      <c r="A118">
        <v>111</v>
      </c>
      <c r="B118" s="4">
        <v>1</v>
      </c>
      <c r="C118" s="3">
        <v>0</v>
      </c>
      <c r="D118" s="2">
        <f t="shared" si="4"/>
        <v>0.80725135378169899</v>
      </c>
      <c r="E118" s="2">
        <f t="shared" si="5"/>
        <v>0.80725135378169899</v>
      </c>
      <c r="F118" s="1">
        <f t="shared" si="6"/>
        <v>-0.21412019231611068</v>
      </c>
    </row>
    <row r="119" spans="1:6" x14ac:dyDescent="0.35">
      <c r="A119">
        <v>112</v>
      </c>
      <c r="B119" s="4">
        <v>0</v>
      </c>
      <c r="C119" s="3">
        <v>0.2073921915263347</v>
      </c>
      <c r="D119" s="2">
        <f t="shared" si="4"/>
        <v>0.48732685950511739</v>
      </c>
      <c r="E119" s="2">
        <f t="shared" si="5"/>
        <v>0.51267314049488255</v>
      </c>
      <c r="F119" s="1">
        <f t="shared" si="6"/>
        <v>-0.66811678991103984</v>
      </c>
    </row>
    <row r="120" spans="1:6" x14ac:dyDescent="0.35">
      <c r="A120">
        <v>113</v>
      </c>
      <c r="B120" s="4">
        <v>1</v>
      </c>
      <c r="C120" s="3">
        <v>0.35973771828398521</v>
      </c>
      <c r="D120" s="2">
        <f t="shared" si="4"/>
        <v>0.24231201657910229</v>
      </c>
      <c r="E120" s="2">
        <f t="shared" si="5"/>
        <v>0.24231201657910229</v>
      </c>
      <c r="F120" s="1">
        <f t="shared" si="6"/>
        <v>-1.4175290585837668</v>
      </c>
    </row>
    <row r="121" spans="1:6" x14ac:dyDescent="0.35">
      <c r="A121">
        <v>114</v>
      </c>
      <c r="B121" s="4">
        <v>1</v>
      </c>
      <c r="C121" s="3">
        <v>7.2935020884498422E-2</v>
      </c>
      <c r="D121" s="2">
        <f t="shared" si="4"/>
        <v>0.71314920561593564</v>
      </c>
      <c r="E121" s="2">
        <f t="shared" si="5"/>
        <v>0.71314920561593564</v>
      </c>
      <c r="F121" s="1">
        <f t="shared" si="6"/>
        <v>-0.33806461592213127</v>
      </c>
    </row>
    <row r="122" spans="1:6" x14ac:dyDescent="0.35">
      <c r="A122">
        <v>115</v>
      </c>
      <c r="B122" s="4">
        <v>1</v>
      </c>
      <c r="C122" s="3">
        <v>1.6571698127355237E-2</v>
      </c>
      <c r="D122" s="2">
        <f t="shared" si="4"/>
        <v>0.78814043705698666</v>
      </c>
      <c r="E122" s="2">
        <f t="shared" si="5"/>
        <v>0.78814043705698666</v>
      </c>
      <c r="F122" s="1">
        <f t="shared" si="6"/>
        <v>-0.23807898538802166</v>
      </c>
    </row>
    <row r="123" spans="1:6" x14ac:dyDescent="0.35">
      <c r="A123">
        <v>116</v>
      </c>
      <c r="B123" s="4">
        <v>1</v>
      </c>
      <c r="C123" s="3">
        <v>0</v>
      </c>
      <c r="D123" s="2">
        <f t="shared" si="4"/>
        <v>0.80725135378169899</v>
      </c>
      <c r="E123" s="2">
        <f t="shared" si="5"/>
        <v>0.80725135378169899</v>
      </c>
      <c r="F123" s="1">
        <f t="shared" si="6"/>
        <v>-0.21412019231611068</v>
      </c>
    </row>
    <row r="124" spans="1:6" x14ac:dyDescent="0.35">
      <c r="A124">
        <v>117</v>
      </c>
      <c r="B124" s="4">
        <v>0</v>
      </c>
      <c r="C124" s="3">
        <v>0.45620904628863079</v>
      </c>
      <c r="D124" s="2">
        <f t="shared" si="4"/>
        <v>0.13825486525712849</v>
      </c>
      <c r="E124" s="2">
        <f t="shared" si="5"/>
        <v>0.86174513474287151</v>
      </c>
      <c r="F124" s="1">
        <f t="shared" si="6"/>
        <v>-0.14879571938831013</v>
      </c>
    </row>
    <row r="125" spans="1:6" x14ac:dyDescent="0.35">
      <c r="A125">
        <v>118</v>
      </c>
      <c r="B125" s="4">
        <v>0</v>
      </c>
      <c r="C125" s="3">
        <v>1.2604324607137986E-2</v>
      </c>
      <c r="D125" s="2">
        <f t="shared" si="4"/>
        <v>0.79283856549322762</v>
      </c>
      <c r="E125" s="2">
        <f t="shared" si="5"/>
        <v>0.20716143450677238</v>
      </c>
      <c r="F125" s="1">
        <f t="shared" si="6"/>
        <v>-1.5742569128183865</v>
      </c>
    </row>
    <row r="126" spans="1:6" x14ac:dyDescent="0.35">
      <c r="A126">
        <v>119</v>
      </c>
      <c r="B126" s="4">
        <v>0</v>
      </c>
      <c r="C126" s="3">
        <v>0.18870312407401732</v>
      </c>
      <c r="D126" s="2">
        <f t="shared" si="4"/>
        <v>0.52072117092339854</v>
      </c>
      <c r="E126" s="2">
        <f t="shared" si="5"/>
        <v>0.47927882907660146</v>
      </c>
      <c r="F126" s="1">
        <f t="shared" si="6"/>
        <v>-0.73547274429783149</v>
      </c>
    </row>
    <row r="127" spans="1:6" x14ac:dyDescent="0.35">
      <c r="A127">
        <v>120</v>
      </c>
      <c r="B127" s="4">
        <v>1</v>
      </c>
      <c r="C127" s="3">
        <v>3.111814980017048E-2</v>
      </c>
      <c r="D127" s="2">
        <f t="shared" si="4"/>
        <v>0.77025271526136307</v>
      </c>
      <c r="E127" s="2">
        <f t="shared" si="5"/>
        <v>0.77025271526136307</v>
      </c>
      <c r="F127" s="1">
        <f t="shared" si="6"/>
        <v>-0.26103661634264996</v>
      </c>
    </row>
    <row r="128" spans="1:6" x14ac:dyDescent="0.35">
      <c r="A128">
        <v>121</v>
      </c>
      <c r="B128" s="4">
        <v>0</v>
      </c>
      <c r="C128" s="3">
        <v>0</v>
      </c>
      <c r="D128" s="2">
        <f t="shared" si="4"/>
        <v>0.80725135378169899</v>
      </c>
      <c r="E128" s="2">
        <f t="shared" si="5"/>
        <v>0.19274864621830101</v>
      </c>
      <c r="F128" s="1">
        <f t="shared" si="6"/>
        <v>-1.6463682900741232</v>
      </c>
    </row>
    <row r="129" spans="1:6" x14ac:dyDescent="0.35">
      <c r="A129">
        <v>122</v>
      </c>
      <c r="B129" s="4">
        <v>0</v>
      </c>
      <c r="C129" s="3">
        <v>0</v>
      </c>
      <c r="D129" s="2">
        <f t="shared" si="4"/>
        <v>0.80725135378169899</v>
      </c>
      <c r="E129" s="2">
        <f t="shared" si="5"/>
        <v>0.19274864621830101</v>
      </c>
      <c r="F129" s="1">
        <f t="shared" si="6"/>
        <v>-1.6463682900741232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9"/>
  <sheetViews>
    <sheetView workbookViewId="0"/>
  </sheetViews>
  <sheetFormatPr defaultRowHeight="14.5" x14ac:dyDescent="0.35"/>
  <cols>
    <col min="1" max="1" width="9.81640625" bestFit="1" customWidth="1"/>
    <col min="2" max="2" width="10.7265625" bestFit="1" customWidth="1"/>
    <col min="3" max="3" width="10.26953125" customWidth="1"/>
    <col min="4" max="4" width="12.81640625" bestFit="1" customWidth="1"/>
    <col min="5" max="5" width="11.453125" bestFit="1" customWidth="1"/>
    <col min="6" max="6" width="10.7265625" bestFit="1" customWidth="1"/>
    <col min="7" max="7" width="8.1796875" bestFit="1" customWidth="1"/>
    <col min="8" max="8" width="10.7265625" bestFit="1" customWidth="1"/>
    <col min="9" max="9" width="5.7265625" bestFit="1" customWidth="1"/>
    <col min="10" max="10" width="9.26953125" bestFit="1" customWidth="1"/>
  </cols>
  <sheetData>
    <row r="1" spans="1:10" x14ac:dyDescent="0.35">
      <c r="A1" s="9" t="s">
        <v>30</v>
      </c>
      <c r="J1" s="22" t="s">
        <v>25</v>
      </c>
    </row>
    <row r="2" spans="1:10" x14ac:dyDescent="0.35">
      <c r="A2" s="9"/>
    </row>
    <row r="3" spans="1:10" x14ac:dyDescent="0.35">
      <c r="B3" s="8" t="s">
        <v>12</v>
      </c>
      <c r="C3" s="11">
        <v>-4.3099777542351525</v>
      </c>
      <c r="D3" s="1"/>
      <c r="E3" s="1"/>
      <c r="F3" s="8" t="s">
        <v>11</v>
      </c>
      <c r="G3" s="11">
        <f>SUM(G8:G129)</f>
        <v>-67.662099403354873</v>
      </c>
      <c r="J3" s="22" t="s">
        <v>32</v>
      </c>
    </row>
    <row r="4" spans="1:10" x14ac:dyDescent="0.35">
      <c r="B4" s="8" t="s">
        <v>6</v>
      </c>
      <c r="C4" s="11">
        <v>5.8734401287354796</v>
      </c>
      <c r="D4" s="1"/>
      <c r="E4" s="1"/>
      <c r="F4" s="8" t="s">
        <v>10</v>
      </c>
      <c r="G4" s="10">
        <v>3</v>
      </c>
    </row>
    <row r="5" spans="1:10" x14ac:dyDescent="0.35">
      <c r="B5" s="8" t="s">
        <v>5</v>
      </c>
      <c r="C5" s="11">
        <v>5.5560306480507826</v>
      </c>
      <c r="D5" s="1"/>
      <c r="E5" s="1"/>
      <c r="F5" s="8" t="s">
        <v>9</v>
      </c>
      <c r="G5" s="7">
        <f>-2*G3+2*G4</f>
        <v>141.32419880670975</v>
      </c>
    </row>
    <row r="6" spans="1:10" x14ac:dyDescent="0.35">
      <c r="C6" s="1"/>
      <c r="D6" s="1"/>
      <c r="E6" s="1"/>
    </row>
    <row r="7" spans="1:10" x14ac:dyDescent="0.35">
      <c r="A7" s="6" t="s">
        <v>8</v>
      </c>
      <c r="B7" s="6" t="s">
        <v>13</v>
      </c>
      <c r="C7" s="6" t="s">
        <v>6</v>
      </c>
      <c r="D7" s="6" t="s">
        <v>5</v>
      </c>
      <c r="E7" s="6" t="s">
        <v>4</v>
      </c>
      <c r="F7" s="6" t="s">
        <v>3</v>
      </c>
      <c r="G7" s="6" t="s">
        <v>2</v>
      </c>
    </row>
    <row r="8" spans="1:10" x14ac:dyDescent="0.35">
      <c r="A8">
        <v>1</v>
      </c>
      <c r="B8" s="5">
        <v>0</v>
      </c>
      <c r="C8" s="3">
        <v>0.75310900000000003</v>
      </c>
      <c r="D8" s="19">
        <v>0.191689</v>
      </c>
      <c r="E8" s="2">
        <f>EXP($C$3+$C$4*C8+$C$5*D8)/(1+EXP($C$3+$C$4*C8+$C$5*D8))</f>
        <v>0.76465870666382152</v>
      </c>
      <c r="F8" s="2">
        <f>IF(B8=1,E8,1-E8)</f>
        <v>0.23534129333617848</v>
      </c>
      <c r="G8" s="1">
        <f>LN(F8)</f>
        <v>-1.4467185063543397</v>
      </c>
    </row>
    <row r="9" spans="1:10" x14ac:dyDescent="0.35">
      <c r="A9">
        <v>2</v>
      </c>
      <c r="B9" s="5">
        <v>1</v>
      </c>
      <c r="C9" s="3">
        <v>0.68562100000000004</v>
      </c>
      <c r="D9" s="19">
        <v>0.31437500000000002</v>
      </c>
      <c r="E9" s="2">
        <f t="shared" ref="E9:E72" si="0">EXP($C$3+$C$4*C9+$C$5*D9)/(1+EXP($C$3+$C$4*C9+$C$5*D9))</f>
        <v>0.81209079788103999</v>
      </c>
      <c r="F9" s="2">
        <f t="shared" ref="F9:F72" si="1">IF(B9=1,E9,1-E9)</f>
        <v>0.81209079788103999</v>
      </c>
      <c r="G9" s="1">
        <f t="shared" ref="G9:G72" si="2">LN(F9)</f>
        <v>-0.20814312502131307</v>
      </c>
    </row>
    <row r="10" spans="1:10" x14ac:dyDescent="0.35">
      <c r="A10">
        <v>3</v>
      </c>
      <c r="B10" s="5">
        <v>1</v>
      </c>
      <c r="C10" s="3">
        <v>0.22772100000000001</v>
      </c>
      <c r="D10" s="19">
        <v>0.77227500000000004</v>
      </c>
      <c r="E10" s="2">
        <f t="shared" si="0"/>
        <v>0.78890064263099402</v>
      </c>
      <c r="F10" s="2">
        <f t="shared" si="1"/>
        <v>0.78890064263099402</v>
      </c>
      <c r="G10" s="1">
        <f t="shared" si="2"/>
        <v>-0.23711489429022956</v>
      </c>
    </row>
    <row r="11" spans="1:10" x14ac:dyDescent="0.35">
      <c r="A11">
        <v>4</v>
      </c>
      <c r="B11" s="5">
        <v>1</v>
      </c>
      <c r="C11" s="3">
        <v>0.50902900000000006</v>
      </c>
      <c r="D11" s="19">
        <v>0.49096699999999999</v>
      </c>
      <c r="E11" s="2">
        <f t="shared" si="0"/>
        <v>0.80338733001934204</v>
      </c>
      <c r="F11" s="2">
        <f t="shared" si="1"/>
        <v>0.80338733001934204</v>
      </c>
      <c r="G11" s="1">
        <f t="shared" si="2"/>
        <v>-0.2189183276327141</v>
      </c>
    </row>
    <row r="12" spans="1:10" x14ac:dyDescent="0.35">
      <c r="A12">
        <v>5</v>
      </c>
      <c r="B12" s="5">
        <v>1</v>
      </c>
      <c r="C12" s="3">
        <v>0.59678399999999998</v>
      </c>
      <c r="D12" s="19">
        <v>0.40321300000000004</v>
      </c>
      <c r="E12" s="2">
        <f t="shared" si="0"/>
        <v>0.80775079646930481</v>
      </c>
      <c r="F12" s="2">
        <f t="shared" si="1"/>
        <v>0.80775079646930481</v>
      </c>
      <c r="G12" s="1">
        <f t="shared" si="2"/>
        <v>-0.213501688243593</v>
      </c>
    </row>
    <row r="13" spans="1:10" x14ac:dyDescent="0.35">
      <c r="A13">
        <v>6</v>
      </c>
      <c r="B13" s="5">
        <v>1</v>
      </c>
      <c r="C13" s="3">
        <v>0.52658899999999997</v>
      </c>
      <c r="D13" s="19">
        <v>0.473408</v>
      </c>
      <c r="E13" s="2">
        <f t="shared" si="0"/>
        <v>0.80426711787407479</v>
      </c>
      <c r="F13" s="2">
        <f t="shared" si="1"/>
        <v>0.80426711787407479</v>
      </c>
      <c r="G13" s="1">
        <f t="shared" si="2"/>
        <v>-0.21782382881959858</v>
      </c>
    </row>
    <row r="14" spans="1:10" x14ac:dyDescent="0.35">
      <c r="A14">
        <v>7</v>
      </c>
      <c r="B14" s="5">
        <v>1</v>
      </c>
      <c r="C14" s="3">
        <v>0.90859199999999996</v>
      </c>
      <c r="D14" s="19">
        <v>9.1405E-2</v>
      </c>
      <c r="E14" s="2">
        <f t="shared" si="0"/>
        <v>0.82265383486733135</v>
      </c>
      <c r="F14" s="2">
        <f t="shared" si="1"/>
        <v>0.82265383486733135</v>
      </c>
      <c r="G14" s="1">
        <f t="shared" si="2"/>
        <v>-0.19521978055780098</v>
      </c>
    </row>
    <row r="15" spans="1:10" x14ac:dyDescent="0.35">
      <c r="A15">
        <v>8</v>
      </c>
      <c r="B15" s="5">
        <v>1</v>
      </c>
      <c r="C15" s="3">
        <v>0.149284</v>
      </c>
      <c r="D15" s="19">
        <v>0.85071200000000002</v>
      </c>
      <c r="E15" s="2">
        <f t="shared" si="0"/>
        <v>0.78472462315620184</v>
      </c>
      <c r="F15" s="2">
        <f t="shared" si="1"/>
        <v>0.78472462315620184</v>
      </c>
      <c r="G15" s="1">
        <f t="shared" si="2"/>
        <v>-0.24242242127105684</v>
      </c>
    </row>
    <row r="16" spans="1:10" x14ac:dyDescent="0.35">
      <c r="A16">
        <v>9</v>
      </c>
      <c r="B16" s="5">
        <v>1</v>
      </c>
      <c r="C16" s="3">
        <v>0.37254700000000002</v>
      </c>
      <c r="D16" s="19">
        <v>0.62744900000000003</v>
      </c>
      <c r="E16" s="2">
        <f t="shared" si="0"/>
        <v>0.79645452979849141</v>
      </c>
      <c r="F16" s="2">
        <f t="shared" si="1"/>
        <v>0.79645452979849141</v>
      </c>
      <c r="G16" s="1">
        <f t="shared" si="2"/>
        <v>-0.22758523877132861</v>
      </c>
    </row>
    <row r="17" spans="1:7" x14ac:dyDescent="0.35">
      <c r="A17">
        <v>10</v>
      </c>
      <c r="B17" s="5">
        <v>1</v>
      </c>
      <c r="C17" s="3">
        <v>0.244972</v>
      </c>
      <c r="D17" s="19">
        <v>0.75502400000000003</v>
      </c>
      <c r="E17" s="2">
        <f t="shared" si="0"/>
        <v>0.78981109207279709</v>
      </c>
      <c r="F17" s="2">
        <f t="shared" si="1"/>
        <v>0.78981109207279709</v>
      </c>
      <c r="G17" s="1">
        <f t="shared" si="2"/>
        <v>-0.23596148607424686</v>
      </c>
    </row>
    <row r="18" spans="1:7" x14ac:dyDescent="0.35">
      <c r="A18">
        <v>11</v>
      </c>
      <c r="B18" s="5">
        <v>1</v>
      </c>
      <c r="C18" s="3">
        <v>0.39191900000000002</v>
      </c>
      <c r="D18" s="19">
        <v>0.48962100000000003</v>
      </c>
      <c r="E18" s="2">
        <f t="shared" si="0"/>
        <v>0.67090571209073413</v>
      </c>
      <c r="F18" s="2">
        <f t="shared" si="1"/>
        <v>0.67090571209073413</v>
      </c>
      <c r="G18" s="1">
        <f t="shared" si="2"/>
        <v>-0.39912667037779359</v>
      </c>
    </row>
    <row r="19" spans="1:7" x14ac:dyDescent="0.35">
      <c r="A19">
        <v>12</v>
      </c>
      <c r="B19" s="5">
        <v>0</v>
      </c>
      <c r="C19" s="3">
        <v>0.29338599999999998</v>
      </c>
      <c r="D19" s="19">
        <v>0.637517</v>
      </c>
      <c r="E19" s="2">
        <f t="shared" si="0"/>
        <v>0.72217405084048003</v>
      </c>
      <c r="F19" s="2">
        <f t="shared" si="1"/>
        <v>0.27782594915951997</v>
      </c>
      <c r="G19" s="1">
        <f t="shared" si="2"/>
        <v>-1.2807604435227777</v>
      </c>
    </row>
    <row r="20" spans="1:7" x14ac:dyDescent="0.35">
      <c r="A20">
        <v>13</v>
      </c>
      <c r="B20" s="5">
        <v>0</v>
      </c>
      <c r="C20" s="3">
        <v>0.33564899999999998</v>
      </c>
      <c r="D20" s="19">
        <v>0.53043099999999999</v>
      </c>
      <c r="E20" s="2">
        <f t="shared" si="0"/>
        <v>0.64760481906403</v>
      </c>
      <c r="F20" s="2">
        <f t="shared" si="1"/>
        <v>0.35239518093597</v>
      </c>
      <c r="G20" s="1">
        <f t="shared" si="2"/>
        <v>-1.0430020599966752</v>
      </c>
    </row>
    <row r="21" spans="1:7" x14ac:dyDescent="0.35">
      <c r="A21">
        <v>14</v>
      </c>
      <c r="B21" s="5">
        <v>1</v>
      </c>
      <c r="C21" s="3">
        <v>0.36363499999999999</v>
      </c>
      <c r="D21" s="19">
        <v>0.53103599999999995</v>
      </c>
      <c r="E21" s="2">
        <f t="shared" si="0"/>
        <v>0.68487413322790736</v>
      </c>
      <c r="F21" s="2">
        <f t="shared" si="1"/>
        <v>0.68487413322790736</v>
      </c>
      <c r="G21" s="1">
        <f t="shared" si="2"/>
        <v>-0.37852020471602471</v>
      </c>
    </row>
    <row r="22" spans="1:7" x14ac:dyDescent="0.35">
      <c r="A22">
        <v>15</v>
      </c>
      <c r="B22" s="5">
        <v>0</v>
      </c>
      <c r="C22" s="3">
        <v>0.18778400000000001</v>
      </c>
      <c r="D22" s="19">
        <v>0.65368800000000005</v>
      </c>
      <c r="E22" s="2">
        <f t="shared" si="0"/>
        <v>0.60464822134672758</v>
      </c>
      <c r="F22" s="2">
        <f t="shared" si="1"/>
        <v>0.39535177865327242</v>
      </c>
      <c r="G22" s="1">
        <f t="shared" si="2"/>
        <v>-0.92797933154204071</v>
      </c>
    </row>
    <row r="23" spans="1:7" x14ac:dyDescent="0.35">
      <c r="A23">
        <v>16</v>
      </c>
      <c r="B23" s="5">
        <v>1</v>
      </c>
      <c r="C23" s="3">
        <v>0.620448</v>
      </c>
      <c r="D23" s="19">
        <v>0.22864499999999999</v>
      </c>
      <c r="E23" s="2">
        <f t="shared" si="0"/>
        <v>0.64669545329690958</v>
      </c>
      <c r="F23" s="2">
        <f t="shared" si="1"/>
        <v>0.64669545329690958</v>
      </c>
      <c r="G23" s="1">
        <f t="shared" si="2"/>
        <v>-0.43587980117606212</v>
      </c>
    </row>
    <row r="24" spans="1:7" x14ac:dyDescent="0.35">
      <c r="A24">
        <v>17</v>
      </c>
      <c r="B24" s="5">
        <v>1</v>
      </c>
      <c r="C24" s="3">
        <v>0.35635600000000001</v>
      </c>
      <c r="D24" s="19">
        <v>0.62207999999999997</v>
      </c>
      <c r="E24" s="2">
        <f t="shared" si="0"/>
        <v>0.77545144792579757</v>
      </c>
      <c r="F24" s="2">
        <f t="shared" si="1"/>
        <v>0.77545144792579757</v>
      </c>
      <c r="G24" s="1">
        <f t="shared" si="2"/>
        <v>-0.25430990577125151</v>
      </c>
    </row>
    <row r="25" spans="1:7" x14ac:dyDescent="0.35">
      <c r="A25">
        <v>18</v>
      </c>
      <c r="B25" s="5">
        <v>1</v>
      </c>
      <c r="C25" s="3">
        <v>9.9016000000000007E-2</v>
      </c>
      <c r="D25" s="19">
        <v>0.62582700000000002</v>
      </c>
      <c r="E25" s="2">
        <f t="shared" si="0"/>
        <v>0.43750374412562681</v>
      </c>
      <c r="F25" s="2">
        <f t="shared" si="1"/>
        <v>0.43750374412562681</v>
      </c>
      <c r="G25" s="1">
        <f t="shared" si="2"/>
        <v>-0.82667001521965466</v>
      </c>
    </row>
    <row r="26" spans="1:7" x14ac:dyDescent="0.35">
      <c r="A26">
        <v>19</v>
      </c>
      <c r="B26" s="5">
        <v>0</v>
      </c>
      <c r="C26" s="3">
        <v>0.24771399999999999</v>
      </c>
      <c r="D26" s="19">
        <v>0.59927600000000003</v>
      </c>
      <c r="E26" s="2">
        <f t="shared" si="0"/>
        <v>0.61646044833240987</v>
      </c>
      <c r="F26" s="2">
        <f t="shared" si="1"/>
        <v>0.38353955166759013</v>
      </c>
      <c r="G26" s="1">
        <f t="shared" si="2"/>
        <v>-0.9583125300700519</v>
      </c>
    </row>
    <row r="27" spans="1:7" x14ac:dyDescent="0.35">
      <c r="A27">
        <v>20</v>
      </c>
      <c r="B27" s="5">
        <v>1</v>
      </c>
      <c r="C27" s="3">
        <v>0.76280599999999998</v>
      </c>
      <c r="D27" s="19">
        <v>0.21273900000000001</v>
      </c>
      <c r="E27" s="2">
        <f t="shared" si="0"/>
        <v>0.79450572558246102</v>
      </c>
      <c r="F27" s="2">
        <f t="shared" si="1"/>
        <v>0.79450572558246102</v>
      </c>
      <c r="G27" s="1">
        <f t="shared" si="2"/>
        <v>-0.2300350865084119</v>
      </c>
    </row>
    <row r="28" spans="1:7" x14ac:dyDescent="0.35">
      <c r="A28">
        <v>21</v>
      </c>
      <c r="B28" s="5">
        <v>1</v>
      </c>
      <c r="C28" s="3">
        <v>0.245782</v>
      </c>
      <c r="D28" s="19">
        <v>0.69491199999999997</v>
      </c>
      <c r="E28" s="2">
        <f t="shared" si="0"/>
        <v>0.72998776031725743</v>
      </c>
      <c r="F28" s="2">
        <f t="shared" si="1"/>
        <v>0.72998776031725743</v>
      </c>
      <c r="G28" s="1">
        <f t="shared" si="2"/>
        <v>-0.31472751166895119</v>
      </c>
    </row>
    <row r="29" spans="1:7" x14ac:dyDescent="0.35">
      <c r="A29">
        <v>22</v>
      </c>
      <c r="B29" s="5">
        <v>0</v>
      </c>
      <c r="C29" s="3">
        <v>0.45999400000000001</v>
      </c>
      <c r="D29" s="19">
        <v>0.42180800000000002</v>
      </c>
      <c r="E29" s="2">
        <f t="shared" si="0"/>
        <v>0.67597767660445884</v>
      </c>
      <c r="F29" s="2">
        <f t="shared" si="1"/>
        <v>0.32402232339554116</v>
      </c>
      <c r="G29" s="1">
        <f t="shared" si="2"/>
        <v>-1.1269428661943059</v>
      </c>
    </row>
    <row r="30" spans="1:7" x14ac:dyDescent="0.35">
      <c r="A30">
        <v>23</v>
      </c>
      <c r="B30" s="5">
        <v>0</v>
      </c>
      <c r="C30" s="3">
        <v>0.45636100000000002</v>
      </c>
      <c r="D30" s="19">
        <v>0.466667</v>
      </c>
      <c r="E30" s="2">
        <f t="shared" si="0"/>
        <v>0.72377151953304275</v>
      </c>
      <c r="F30" s="2">
        <f t="shared" si="1"/>
        <v>0.27622848046695725</v>
      </c>
      <c r="G30" s="1">
        <f t="shared" si="2"/>
        <v>-1.2865269279465863</v>
      </c>
    </row>
    <row r="31" spans="1:7" x14ac:dyDescent="0.35">
      <c r="A31">
        <v>24</v>
      </c>
      <c r="B31" s="5">
        <v>1</v>
      </c>
      <c r="C31" s="3">
        <v>0.31035800000000002</v>
      </c>
      <c r="D31" s="19">
        <v>0.58497299999999997</v>
      </c>
      <c r="E31" s="2">
        <f t="shared" si="0"/>
        <v>0.68200889585265456</v>
      </c>
      <c r="F31" s="2">
        <f t="shared" si="1"/>
        <v>0.68200889585265456</v>
      </c>
      <c r="G31" s="1">
        <f t="shared" si="2"/>
        <v>-0.38271257745152343</v>
      </c>
    </row>
    <row r="32" spans="1:7" x14ac:dyDescent="0.35">
      <c r="A32">
        <v>25</v>
      </c>
      <c r="B32" s="5">
        <v>1</v>
      </c>
      <c r="C32" s="3">
        <v>0.293493</v>
      </c>
      <c r="D32" s="19">
        <v>0.436282</v>
      </c>
      <c r="E32" s="2">
        <f t="shared" si="0"/>
        <v>0.45954660951783144</v>
      </c>
      <c r="F32" s="2">
        <f t="shared" si="1"/>
        <v>0.45954660951783144</v>
      </c>
      <c r="G32" s="1">
        <f t="shared" si="2"/>
        <v>-0.77751490703608805</v>
      </c>
    </row>
    <row r="33" spans="1:7" x14ac:dyDescent="0.35">
      <c r="A33">
        <v>26</v>
      </c>
      <c r="B33" s="5">
        <v>1</v>
      </c>
      <c r="C33" s="3">
        <v>0.20826800000000001</v>
      </c>
      <c r="D33" s="19">
        <v>0.75579099999999999</v>
      </c>
      <c r="E33" s="2">
        <f t="shared" si="0"/>
        <v>0.75258927805831344</v>
      </c>
      <c r="F33" s="2">
        <f t="shared" si="1"/>
        <v>0.75258927805831344</v>
      </c>
      <c r="G33" s="1">
        <f t="shared" si="2"/>
        <v>-0.28423564745854629</v>
      </c>
    </row>
    <row r="34" spans="1:7" x14ac:dyDescent="0.35">
      <c r="A34">
        <v>27</v>
      </c>
      <c r="B34" s="5">
        <v>1</v>
      </c>
      <c r="C34" s="3">
        <v>0.216225</v>
      </c>
      <c r="D34" s="19">
        <v>0.78377200000000002</v>
      </c>
      <c r="E34" s="2">
        <f t="shared" si="0"/>
        <v>0.78829324795739142</v>
      </c>
      <c r="F34" s="2">
        <f t="shared" si="1"/>
        <v>0.78829324795739142</v>
      </c>
      <c r="G34" s="1">
        <f t="shared" si="2"/>
        <v>-0.2378851162740386</v>
      </c>
    </row>
    <row r="35" spans="1:7" x14ac:dyDescent="0.35">
      <c r="A35">
        <v>28</v>
      </c>
      <c r="B35" s="5">
        <v>1</v>
      </c>
      <c r="C35" s="3">
        <v>0.36692000000000002</v>
      </c>
      <c r="D35" s="19">
        <v>0.63307499999999994</v>
      </c>
      <c r="E35" s="2">
        <f t="shared" si="0"/>
        <v>0.7961639277009771</v>
      </c>
      <c r="F35" s="2">
        <f t="shared" si="1"/>
        <v>0.7961639277009771</v>
      </c>
      <c r="G35" s="1">
        <f t="shared" si="2"/>
        <v>-0.22795017501750992</v>
      </c>
    </row>
    <row r="36" spans="1:7" x14ac:dyDescent="0.35">
      <c r="A36">
        <v>29</v>
      </c>
      <c r="B36" s="5">
        <v>1</v>
      </c>
      <c r="C36" s="3">
        <v>0.15507699999999999</v>
      </c>
      <c r="D36" s="19">
        <v>0.84491900000000009</v>
      </c>
      <c r="E36" s="2">
        <f t="shared" si="0"/>
        <v>0.78503508456847204</v>
      </c>
      <c r="F36" s="2">
        <f t="shared" si="1"/>
        <v>0.78503508456847204</v>
      </c>
      <c r="G36" s="1">
        <f t="shared" si="2"/>
        <v>-0.24202686848066429</v>
      </c>
    </row>
    <row r="37" spans="1:7" x14ac:dyDescent="0.35">
      <c r="A37">
        <v>30</v>
      </c>
      <c r="B37" s="5">
        <v>1</v>
      </c>
      <c r="C37" s="3">
        <v>0.34417500000000001</v>
      </c>
      <c r="D37" s="19">
        <v>0.6475479999999999</v>
      </c>
      <c r="E37" s="2">
        <f t="shared" si="0"/>
        <v>0.7873976770565656</v>
      </c>
      <c r="F37" s="2">
        <f t="shared" si="1"/>
        <v>0.7873976770565656</v>
      </c>
      <c r="G37" s="1">
        <f t="shared" si="2"/>
        <v>-0.23902185062091355</v>
      </c>
    </row>
    <row r="38" spans="1:7" x14ac:dyDescent="0.35">
      <c r="A38">
        <v>31</v>
      </c>
      <c r="B38" s="5">
        <v>1</v>
      </c>
      <c r="C38" s="3">
        <v>4.1370000000000001E-3</v>
      </c>
      <c r="D38" s="19">
        <v>0.995861</v>
      </c>
      <c r="E38" s="2">
        <f t="shared" si="0"/>
        <v>0.77684164670328215</v>
      </c>
      <c r="F38" s="2">
        <f t="shared" si="1"/>
        <v>0.77684164670328215</v>
      </c>
      <c r="G38" s="1">
        <f t="shared" si="2"/>
        <v>-0.25251875028139115</v>
      </c>
    </row>
    <row r="39" spans="1:7" x14ac:dyDescent="0.35">
      <c r="A39">
        <v>32</v>
      </c>
      <c r="B39" s="5">
        <v>1</v>
      </c>
      <c r="C39" s="3">
        <v>0.5</v>
      </c>
      <c r="D39" s="19">
        <v>0.5</v>
      </c>
      <c r="E39" s="2">
        <f t="shared" si="0"/>
        <v>0.80293776798758087</v>
      </c>
      <c r="F39" s="2">
        <f t="shared" si="1"/>
        <v>0.80293776798758087</v>
      </c>
      <c r="G39" s="1">
        <f t="shared" si="2"/>
        <v>-0.21947806743140938</v>
      </c>
    </row>
    <row r="40" spans="1:7" x14ac:dyDescent="0.35">
      <c r="A40">
        <v>33</v>
      </c>
      <c r="B40" s="5">
        <v>1</v>
      </c>
      <c r="C40" s="3">
        <v>0.5</v>
      </c>
      <c r="D40" s="19">
        <v>0.5</v>
      </c>
      <c r="E40" s="2">
        <f t="shared" si="0"/>
        <v>0.80293776798758087</v>
      </c>
      <c r="F40" s="2">
        <f t="shared" si="1"/>
        <v>0.80293776798758087</v>
      </c>
      <c r="G40" s="1">
        <f t="shared" si="2"/>
        <v>-0.21947806743140938</v>
      </c>
    </row>
    <row r="41" spans="1:7" x14ac:dyDescent="0.35">
      <c r="A41">
        <v>34</v>
      </c>
      <c r="B41" s="5">
        <v>0</v>
      </c>
      <c r="C41" s="3">
        <v>0.27690399999999998</v>
      </c>
      <c r="D41" s="19">
        <v>0.64031800000000005</v>
      </c>
      <c r="E41" s="2">
        <f t="shared" si="0"/>
        <v>0.70558309597214108</v>
      </c>
      <c r="F41" s="2">
        <f t="shared" si="1"/>
        <v>0.29441690402785892</v>
      </c>
      <c r="G41" s="1">
        <f t="shared" si="2"/>
        <v>-1.2227584752029086</v>
      </c>
    </row>
    <row r="42" spans="1:7" x14ac:dyDescent="0.35">
      <c r="A42">
        <v>35</v>
      </c>
      <c r="B42" s="5">
        <v>1</v>
      </c>
      <c r="C42" s="3">
        <v>0.5</v>
      </c>
      <c r="D42" s="19">
        <v>0.5</v>
      </c>
      <c r="E42" s="2">
        <f t="shared" si="0"/>
        <v>0.80293776798758087</v>
      </c>
      <c r="F42" s="2">
        <f t="shared" si="1"/>
        <v>0.80293776798758087</v>
      </c>
      <c r="G42" s="1">
        <f t="shared" si="2"/>
        <v>-0.21947806743140938</v>
      </c>
    </row>
    <row r="43" spans="1:7" x14ac:dyDescent="0.35">
      <c r="A43">
        <v>36</v>
      </c>
      <c r="B43" s="5">
        <v>1</v>
      </c>
      <c r="C43" s="3">
        <v>0.5</v>
      </c>
      <c r="D43" s="19">
        <v>0.5</v>
      </c>
      <c r="E43" s="2">
        <f t="shared" si="0"/>
        <v>0.80293776798758087</v>
      </c>
      <c r="F43" s="2">
        <f t="shared" si="1"/>
        <v>0.80293776798758087</v>
      </c>
      <c r="G43" s="1">
        <f t="shared" si="2"/>
        <v>-0.21947806743140938</v>
      </c>
    </row>
    <row r="44" spans="1:7" x14ac:dyDescent="0.35">
      <c r="A44">
        <v>37</v>
      </c>
      <c r="B44" s="5">
        <v>1</v>
      </c>
      <c r="C44" s="3">
        <v>0.5</v>
      </c>
      <c r="D44" s="19">
        <v>0.5</v>
      </c>
      <c r="E44" s="2">
        <f t="shared" si="0"/>
        <v>0.80293776798758087</v>
      </c>
      <c r="F44" s="2">
        <f t="shared" si="1"/>
        <v>0.80293776798758087</v>
      </c>
      <c r="G44" s="1">
        <f t="shared" si="2"/>
        <v>-0.21947806743140938</v>
      </c>
    </row>
    <row r="45" spans="1:7" x14ac:dyDescent="0.35">
      <c r="A45">
        <v>38</v>
      </c>
      <c r="B45" s="5">
        <v>1</v>
      </c>
      <c r="C45" s="3">
        <v>0.5</v>
      </c>
      <c r="D45" s="19">
        <v>0.5</v>
      </c>
      <c r="E45" s="2">
        <f t="shared" si="0"/>
        <v>0.80293776798758087</v>
      </c>
      <c r="F45" s="2">
        <f t="shared" si="1"/>
        <v>0.80293776798758087</v>
      </c>
      <c r="G45" s="1">
        <f t="shared" si="2"/>
        <v>-0.21947806743140938</v>
      </c>
    </row>
    <row r="46" spans="1:7" x14ac:dyDescent="0.35">
      <c r="A46">
        <v>39</v>
      </c>
      <c r="B46" s="5">
        <v>0</v>
      </c>
      <c r="C46" s="3">
        <v>0.37431300000000001</v>
      </c>
      <c r="D46" s="19">
        <v>0.27105299999999999</v>
      </c>
      <c r="E46" s="2">
        <f t="shared" si="0"/>
        <v>0.35308776499425237</v>
      </c>
      <c r="F46" s="2">
        <f t="shared" si="1"/>
        <v>0.64691223500574768</v>
      </c>
      <c r="G46" s="1">
        <f t="shared" si="2"/>
        <v>-0.43554464282345245</v>
      </c>
    </row>
    <row r="47" spans="1:7" x14ac:dyDescent="0.35">
      <c r="A47">
        <v>40</v>
      </c>
      <c r="B47" s="5">
        <v>1</v>
      </c>
      <c r="C47" s="3">
        <v>0.13364400000000001</v>
      </c>
      <c r="D47" s="19">
        <v>0.65240500000000001</v>
      </c>
      <c r="E47" s="2">
        <f t="shared" si="0"/>
        <v>0.52491795363274163</v>
      </c>
      <c r="F47" s="2">
        <f t="shared" si="1"/>
        <v>0.52491795363274163</v>
      </c>
      <c r="G47" s="1">
        <f t="shared" si="2"/>
        <v>-0.64451330739809443</v>
      </c>
    </row>
    <row r="48" spans="1:7" x14ac:dyDescent="0.35">
      <c r="A48">
        <v>41</v>
      </c>
      <c r="B48" s="5">
        <v>1</v>
      </c>
      <c r="C48" s="3">
        <v>0.30402600000000002</v>
      </c>
      <c r="D48" s="19">
        <v>0.59367499999999995</v>
      </c>
      <c r="E48" s="2">
        <f t="shared" si="0"/>
        <v>0.68442382314111627</v>
      </c>
      <c r="F48" s="2">
        <f t="shared" si="1"/>
        <v>0.68442382314111627</v>
      </c>
      <c r="G48" s="1">
        <f t="shared" si="2"/>
        <v>-0.37917792877225404</v>
      </c>
    </row>
    <row r="49" spans="1:7" x14ac:dyDescent="0.35">
      <c r="A49">
        <v>42</v>
      </c>
      <c r="B49" s="5">
        <v>1</v>
      </c>
      <c r="C49" s="3">
        <v>0.26259100000000002</v>
      </c>
      <c r="D49" s="19">
        <v>0.62876699999999996</v>
      </c>
      <c r="E49" s="2">
        <f t="shared" si="0"/>
        <v>0.67387930628031523</v>
      </c>
      <c r="F49" s="2">
        <f t="shared" si="1"/>
        <v>0.67387930628031523</v>
      </c>
      <c r="G49" s="1">
        <f t="shared" si="2"/>
        <v>-0.39470425490563943</v>
      </c>
    </row>
    <row r="50" spans="1:7" x14ac:dyDescent="0.35">
      <c r="A50">
        <v>43</v>
      </c>
      <c r="B50" s="5">
        <v>1</v>
      </c>
      <c r="C50" s="3">
        <v>0.33877200000000002</v>
      </c>
      <c r="D50" s="19">
        <v>0.56954400000000005</v>
      </c>
      <c r="E50" s="2">
        <f t="shared" si="0"/>
        <v>0.69934551929270861</v>
      </c>
      <c r="F50" s="2">
        <f t="shared" si="1"/>
        <v>0.69934551929270861</v>
      </c>
      <c r="G50" s="1">
        <f t="shared" si="2"/>
        <v>-0.35761035373708483</v>
      </c>
    </row>
    <row r="51" spans="1:7" x14ac:dyDescent="0.35">
      <c r="A51">
        <v>44</v>
      </c>
      <c r="B51" s="5">
        <v>1</v>
      </c>
      <c r="C51" s="3">
        <v>0.57406299999999999</v>
      </c>
      <c r="D51" s="19">
        <v>0.41883300000000001</v>
      </c>
      <c r="E51" s="2">
        <f t="shared" si="0"/>
        <v>0.80039994439877094</v>
      </c>
      <c r="F51" s="2">
        <f t="shared" si="1"/>
        <v>0.80039994439877094</v>
      </c>
      <c r="G51" s="1">
        <f t="shared" si="2"/>
        <v>-0.22264374573936405</v>
      </c>
    </row>
    <row r="52" spans="1:7" x14ac:dyDescent="0.35">
      <c r="A52">
        <v>45</v>
      </c>
      <c r="B52" s="5">
        <v>1</v>
      </c>
      <c r="C52" s="3">
        <v>0.44105</v>
      </c>
      <c r="D52" s="19">
        <v>0.47501299999999996</v>
      </c>
      <c r="E52" s="2">
        <f t="shared" si="0"/>
        <v>0.71497889625302846</v>
      </c>
      <c r="F52" s="2">
        <f t="shared" si="1"/>
        <v>0.71497889625302846</v>
      </c>
      <c r="G52" s="1">
        <f t="shared" si="2"/>
        <v>-0.33550225245375725</v>
      </c>
    </row>
    <row r="53" spans="1:7" x14ac:dyDescent="0.35">
      <c r="A53">
        <v>46</v>
      </c>
      <c r="B53" s="5">
        <v>0</v>
      </c>
      <c r="C53" s="3">
        <v>0.158718</v>
      </c>
      <c r="D53" s="19">
        <v>0.82886899999999997</v>
      </c>
      <c r="E53" s="2">
        <f t="shared" si="0"/>
        <v>0.7733744914755929</v>
      </c>
      <c r="F53" s="2">
        <f t="shared" si="1"/>
        <v>0.2266255085244071</v>
      </c>
      <c r="G53" s="1">
        <f t="shared" si="2"/>
        <v>-1.4844563660071259</v>
      </c>
    </row>
    <row r="54" spans="1:7" x14ac:dyDescent="0.35">
      <c r="A54">
        <v>47</v>
      </c>
      <c r="B54" s="5">
        <v>1</v>
      </c>
      <c r="C54" s="3">
        <v>0.18526100000000001</v>
      </c>
      <c r="D54" s="19">
        <v>0.73354799999999998</v>
      </c>
      <c r="E54" s="2">
        <f t="shared" si="0"/>
        <v>0.70135462424701023</v>
      </c>
      <c r="F54" s="2">
        <f t="shared" si="1"/>
        <v>0.70135462424701023</v>
      </c>
      <c r="G54" s="1">
        <f t="shared" si="2"/>
        <v>-0.35474163648678436</v>
      </c>
    </row>
    <row r="55" spans="1:7" x14ac:dyDescent="0.35">
      <c r="A55">
        <v>48</v>
      </c>
      <c r="B55" s="5">
        <v>1</v>
      </c>
      <c r="C55" s="3">
        <v>0.51768999999999998</v>
      </c>
      <c r="D55" s="19">
        <v>0.47403399999999996</v>
      </c>
      <c r="E55" s="2">
        <f t="shared" si="0"/>
        <v>0.79647240701925126</v>
      </c>
      <c r="F55" s="2">
        <f t="shared" si="1"/>
        <v>0.79647240701925126</v>
      </c>
      <c r="G55" s="1">
        <f t="shared" si="2"/>
        <v>-0.2275627930202431</v>
      </c>
    </row>
    <row r="56" spans="1:7" x14ac:dyDescent="0.35">
      <c r="A56">
        <v>49</v>
      </c>
      <c r="B56" s="5">
        <v>1</v>
      </c>
      <c r="C56" s="3">
        <v>0.90809399999999996</v>
      </c>
      <c r="D56" s="19">
        <v>8.3250999999999992E-2</v>
      </c>
      <c r="E56" s="2">
        <f t="shared" si="0"/>
        <v>0.81550769362453313</v>
      </c>
      <c r="F56" s="2">
        <f t="shared" si="1"/>
        <v>0.81550769362453313</v>
      </c>
      <c r="G56" s="1">
        <f t="shared" si="2"/>
        <v>-0.20394442272334734</v>
      </c>
    </row>
    <row r="57" spans="1:7" x14ac:dyDescent="0.35">
      <c r="A57">
        <v>50</v>
      </c>
      <c r="B57" s="5">
        <v>1</v>
      </c>
      <c r="C57" s="3">
        <v>0.401812</v>
      </c>
      <c r="D57" s="19">
        <v>0.41052</v>
      </c>
      <c r="E57" s="2">
        <f t="shared" si="0"/>
        <v>0.58197899472111592</v>
      </c>
      <c r="F57" s="2">
        <f t="shared" si="1"/>
        <v>0.58197899472111592</v>
      </c>
      <c r="G57" s="1">
        <f t="shared" si="2"/>
        <v>-0.54132092344648908</v>
      </c>
    </row>
    <row r="58" spans="1:7" x14ac:dyDescent="0.35">
      <c r="A58">
        <v>51</v>
      </c>
      <c r="B58" s="5">
        <v>1</v>
      </c>
      <c r="C58" s="3">
        <v>0.62590800000000002</v>
      </c>
      <c r="D58" s="19">
        <v>0.26133899999999999</v>
      </c>
      <c r="E58" s="2">
        <f t="shared" si="0"/>
        <v>0.69386747834887419</v>
      </c>
      <c r="F58" s="2">
        <f t="shared" si="1"/>
        <v>0.69386747834887419</v>
      </c>
      <c r="G58" s="1">
        <f t="shared" si="2"/>
        <v>-0.3654742900970413</v>
      </c>
    </row>
    <row r="59" spans="1:7" x14ac:dyDescent="0.35">
      <c r="A59">
        <v>52</v>
      </c>
      <c r="B59" s="5">
        <v>1</v>
      </c>
      <c r="C59" s="3">
        <v>0.73530300000000004</v>
      </c>
      <c r="D59" s="19">
        <v>0.23024</v>
      </c>
      <c r="E59" s="2">
        <f t="shared" si="0"/>
        <v>0.78380862672101193</v>
      </c>
      <c r="F59" s="2">
        <f t="shared" si="1"/>
        <v>0.78380862672101193</v>
      </c>
      <c r="G59" s="1">
        <f t="shared" si="2"/>
        <v>-0.24359038699877206</v>
      </c>
    </row>
    <row r="60" spans="1:7" x14ac:dyDescent="0.35">
      <c r="A60">
        <v>53</v>
      </c>
      <c r="B60" s="5">
        <v>1</v>
      </c>
      <c r="C60" s="3">
        <v>5.1271999999999998E-2</v>
      </c>
      <c r="D60" s="19">
        <v>0.9375</v>
      </c>
      <c r="E60" s="2">
        <f t="shared" si="0"/>
        <v>0.76851482136602944</v>
      </c>
      <c r="F60" s="2">
        <f t="shared" si="1"/>
        <v>0.76851482136602944</v>
      </c>
      <c r="G60" s="1">
        <f t="shared" si="2"/>
        <v>-0.26329543009182987</v>
      </c>
    </row>
    <row r="61" spans="1:7" x14ac:dyDescent="0.35">
      <c r="A61">
        <v>54</v>
      </c>
      <c r="B61" s="5">
        <v>1</v>
      </c>
      <c r="C61" s="3">
        <v>0.61813499999999999</v>
      </c>
      <c r="D61" s="19">
        <v>0.38186100000000001</v>
      </c>
      <c r="E61" s="2">
        <f t="shared" si="0"/>
        <v>0.80880014102579634</v>
      </c>
      <c r="F61" s="2">
        <f t="shared" si="1"/>
        <v>0.80880014102579634</v>
      </c>
      <c r="G61" s="1">
        <f t="shared" si="2"/>
        <v>-0.2122034369116518</v>
      </c>
    </row>
    <row r="62" spans="1:7" x14ac:dyDescent="0.35">
      <c r="A62">
        <v>55</v>
      </c>
      <c r="B62" s="5">
        <v>1</v>
      </c>
      <c r="C62" s="3">
        <v>0.113356</v>
      </c>
      <c r="D62" s="19">
        <v>0.86475099999999994</v>
      </c>
      <c r="E62" s="2">
        <f t="shared" si="0"/>
        <v>0.76140447807327816</v>
      </c>
      <c r="F62" s="2">
        <f t="shared" si="1"/>
        <v>0.76140447807327816</v>
      </c>
      <c r="G62" s="1">
        <f t="shared" si="2"/>
        <v>-0.27259055368345164</v>
      </c>
    </row>
    <row r="63" spans="1:7" x14ac:dyDescent="0.35">
      <c r="A63">
        <v>56</v>
      </c>
      <c r="B63" s="5">
        <v>0</v>
      </c>
      <c r="C63" s="3">
        <v>0.58251399999999998</v>
      </c>
      <c r="D63" s="19">
        <v>0.41334500000000002</v>
      </c>
      <c r="E63" s="2">
        <f t="shared" si="0"/>
        <v>0.8034409564282845</v>
      </c>
      <c r="F63" s="2">
        <f t="shared" si="1"/>
        <v>0.1965590435717155</v>
      </c>
      <c r="G63" s="1">
        <f t="shared" si="2"/>
        <v>-1.6267924166148149</v>
      </c>
    </row>
    <row r="64" spans="1:7" x14ac:dyDescent="0.35">
      <c r="A64">
        <v>57</v>
      </c>
      <c r="B64" s="5">
        <v>0</v>
      </c>
      <c r="C64" s="3">
        <v>0.51827900000000005</v>
      </c>
      <c r="D64" s="19">
        <v>0.47758</v>
      </c>
      <c r="E64" s="2">
        <f t="shared" si="0"/>
        <v>0.80020115256145019</v>
      </c>
      <c r="F64" s="2">
        <f t="shared" si="1"/>
        <v>0.19979884743854981</v>
      </c>
      <c r="G64" s="1">
        <f t="shared" si="2"/>
        <v>-1.6104441813601489</v>
      </c>
    </row>
    <row r="65" spans="1:7" x14ac:dyDescent="0.35">
      <c r="A65">
        <v>58</v>
      </c>
      <c r="B65" s="5">
        <v>1</v>
      </c>
      <c r="C65" s="3">
        <v>0.16469300000000001</v>
      </c>
      <c r="D65" s="19">
        <v>0.77476700000000009</v>
      </c>
      <c r="E65" s="2">
        <f t="shared" si="0"/>
        <v>0.723515241953824</v>
      </c>
      <c r="F65" s="2">
        <f t="shared" si="1"/>
        <v>0.723515241953824</v>
      </c>
      <c r="G65" s="1">
        <f t="shared" si="2"/>
        <v>-0.3236336661610818</v>
      </c>
    </row>
    <row r="66" spans="1:7" x14ac:dyDescent="0.35">
      <c r="A66">
        <v>59</v>
      </c>
      <c r="B66" s="5">
        <v>0</v>
      </c>
      <c r="C66" s="3">
        <v>4.1370000000000001E-3</v>
      </c>
      <c r="D66" s="19">
        <v>0.88433300000000004</v>
      </c>
      <c r="E66" s="2">
        <f t="shared" si="0"/>
        <v>0.65196819678679485</v>
      </c>
      <c r="F66" s="2">
        <f t="shared" si="1"/>
        <v>0.34803180321320515</v>
      </c>
      <c r="G66" s="1">
        <f t="shared" si="2"/>
        <v>-1.0554614148396484</v>
      </c>
    </row>
    <row r="67" spans="1:7" x14ac:dyDescent="0.35">
      <c r="A67">
        <v>60</v>
      </c>
      <c r="B67" s="5">
        <v>1</v>
      </c>
      <c r="C67" s="3">
        <v>0.89619199999999999</v>
      </c>
      <c r="D67" s="19">
        <v>0.10380400000000001</v>
      </c>
      <c r="E67" s="2">
        <f t="shared" si="0"/>
        <v>0.82207806990737975</v>
      </c>
      <c r="F67" s="2">
        <f t="shared" si="1"/>
        <v>0.82207806990737975</v>
      </c>
      <c r="G67" s="1">
        <f t="shared" si="2"/>
        <v>-0.1959199128794267</v>
      </c>
    </row>
    <row r="68" spans="1:7" x14ac:dyDescent="0.35">
      <c r="A68">
        <v>61</v>
      </c>
      <c r="B68" s="5">
        <v>1</v>
      </c>
      <c r="C68" s="3">
        <v>0.5</v>
      </c>
      <c r="D68" s="19">
        <v>0.5</v>
      </c>
      <c r="E68" s="2">
        <f t="shared" si="0"/>
        <v>0.80293776798758087</v>
      </c>
      <c r="F68" s="2">
        <f t="shared" si="1"/>
        <v>0.80293776798758087</v>
      </c>
      <c r="G68" s="1">
        <f t="shared" si="2"/>
        <v>-0.21947806743140938</v>
      </c>
    </row>
    <row r="69" spans="1:7" x14ac:dyDescent="0.35">
      <c r="A69">
        <v>62</v>
      </c>
      <c r="B69" s="5">
        <v>1</v>
      </c>
      <c r="C69" s="3">
        <v>0.59669700000000003</v>
      </c>
      <c r="D69" s="19">
        <v>0.18221499999999999</v>
      </c>
      <c r="E69" s="2">
        <f t="shared" si="0"/>
        <v>0.5515854120117869</v>
      </c>
      <c r="F69" s="2">
        <f t="shared" si="1"/>
        <v>0.5515854120117869</v>
      </c>
      <c r="G69" s="1">
        <f t="shared" si="2"/>
        <v>-0.59495858009184899</v>
      </c>
    </row>
    <row r="70" spans="1:7" x14ac:dyDescent="0.35">
      <c r="A70">
        <v>63</v>
      </c>
      <c r="B70" s="4">
        <v>0</v>
      </c>
      <c r="C70" s="3">
        <v>0.39332108057223469</v>
      </c>
      <c r="D70" s="19">
        <v>4.9359728027534668E-2</v>
      </c>
      <c r="E70" s="2">
        <f t="shared" si="0"/>
        <v>0.15115307887870211</v>
      </c>
      <c r="F70" s="2">
        <f t="shared" si="1"/>
        <v>0.84884692112129789</v>
      </c>
      <c r="G70" s="1">
        <f t="shared" si="2"/>
        <v>-0.16387641384958693</v>
      </c>
    </row>
    <row r="71" spans="1:7" x14ac:dyDescent="0.35">
      <c r="A71">
        <v>64</v>
      </c>
      <c r="B71" s="4">
        <v>1</v>
      </c>
      <c r="C71" s="3">
        <v>0.31663526467998138</v>
      </c>
      <c r="D71" s="19">
        <v>0.68336473532001873</v>
      </c>
      <c r="E71" s="2">
        <f t="shared" si="0"/>
        <v>0.79356599429197461</v>
      </c>
      <c r="F71" s="2">
        <f t="shared" si="1"/>
        <v>0.79356599429197461</v>
      </c>
      <c r="G71" s="1">
        <f t="shared" si="2"/>
        <v>-0.2312185738640665</v>
      </c>
    </row>
    <row r="72" spans="1:7" x14ac:dyDescent="0.35">
      <c r="A72">
        <v>65</v>
      </c>
      <c r="B72" s="4">
        <v>0</v>
      </c>
      <c r="C72" s="3">
        <v>1.3584216861086939E-2</v>
      </c>
      <c r="D72" s="19">
        <v>0.95813505038204705</v>
      </c>
      <c r="E72" s="2">
        <f t="shared" si="0"/>
        <v>0.74899059818511937</v>
      </c>
      <c r="F72" s="2">
        <f t="shared" si="1"/>
        <v>0.25100940181488063</v>
      </c>
      <c r="G72" s="1">
        <f t="shared" si="2"/>
        <v>-1.3822648831220619</v>
      </c>
    </row>
    <row r="73" spans="1:7" x14ac:dyDescent="0.35">
      <c r="A73">
        <v>66</v>
      </c>
      <c r="B73" s="4">
        <v>1</v>
      </c>
      <c r="C73" s="3">
        <v>0.57092735926268134</v>
      </c>
      <c r="D73" s="19">
        <v>0.4290726407373186</v>
      </c>
      <c r="E73" s="2">
        <f t="shared" ref="E73:E129" si="3">EXP($C$3+$C$4*C73+$C$5*D73)/(1+EXP($C$3+$C$4*C73+$C$5*D73))</f>
        <v>0.80647569523810392</v>
      </c>
      <c r="F73" s="2">
        <f t="shared" ref="F73:F129" si="4">IF(B73=1,E73,1-E73)</f>
        <v>0.80647569523810392</v>
      </c>
      <c r="G73" s="1">
        <f t="shared" ref="G73:G129" si="5">LN(F73)</f>
        <v>-0.21508151796756012</v>
      </c>
    </row>
    <row r="74" spans="1:7" x14ac:dyDescent="0.35">
      <c r="A74">
        <v>67</v>
      </c>
      <c r="B74" s="4">
        <v>1</v>
      </c>
      <c r="C74" s="3">
        <v>0.70072146962430448</v>
      </c>
      <c r="D74" s="19">
        <v>9.0283220352757765E-2</v>
      </c>
      <c r="E74" s="2">
        <f t="shared" si="3"/>
        <v>0.57622222316702709</v>
      </c>
      <c r="F74" s="2">
        <f t="shared" si="4"/>
        <v>0.57622222316702709</v>
      </c>
      <c r="G74" s="1">
        <f t="shared" si="5"/>
        <v>-0.55126188858009306</v>
      </c>
    </row>
    <row r="75" spans="1:7" x14ac:dyDescent="0.35">
      <c r="A75">
        <v>68</v>
      </c>
      <c r="B75" s="4">
        <v>1</v>
      </c>
      <c r="C75" s="3">
        <v>0.38368623828857334</v>
      </c>
      <c r="D75" s="19">
        <v>0.6163137617114266</v>
      </c>
      <c r="E75" s="2">
        <f t="shared" si="3"/>
        <v>0.79703071327158392</v>
      </c>
      <c r="F75" s="2">
        <f t="shared" si="4"/>
        <v>0.79703071327158392</v>
      </c>
      <c r="G75" s="1">
        <f t="shared" si="5"/>
        <v>-0.22686206483456409</v>
      </c>
    </row>
    <row r="76" spans="1:7" x14ac:dyDescent="0.35">
      <c r="A76">
        <v>69</v>
      </c>
      <c r="B76" s="4">
        <v>0</v>
      </c>
      <c r="C76" s="3">
        <v>0.62116797628210829</v>
      </c>
      <c r="D76" s="19">
        <v>0.37883202371789182</v>
      </c>
      <c r="E76" s="2">
        <f t="shared" si="3"/>
        <v>0.80895240509809285</v>
      </c>
      <c r="F76" s="2">
        <f t="shared" si="4"/>
        <v>0.19104759490190715</v>
      </c>
      <c r="G76" s="1">
        <f t="shared" si="5"/>
        <v>-1.6552326940095718</v>
      </c>
    </row>
    <row r="77" spans="1:7" x14ac:dyDescent="0.35">
      <c r="A77">
        <v>70</v>
      </c>
      <c r="B77" s="4">
        <v>1</v>
      </c>
      <c r="C77" s="3">
        <v>0.13611618764978872</v>
      </c>
      <c r="D77" s="19">
        <v>0.86388381235021128</v>
      </c>
      <c r="E77" s="2">
        <f t="shared" si="3"/>
        <v>0.78402148044209985</v>
      </c>
      <c r="F77" s="2">
        <f t="shared" si="4"/>
        <v>0.78402148044209985</v>
      </c>
      <c r="G77" s="1">
        <f t="shared" si="5"/>
        <v>-0.24331886048397533</v>
      </c>
    </row>
    <row r="78" spans="1:7" x14ac:dyDescent="0.35">
      <c r="A78">
        <v>71</v>
      </c>
      <c r="B78" s="4">
        <v>0</v>
      </c>
      <c r="C78" s="3">
        <v>0.27506047099369091</v>
      </c>
      <c r="D78" s="19">
        <v>0.27393186257702129</v>
      </c>
      <c r="E78" s="2">
        <f t="shared" si="3"/>
        <v>0.23641192940040323</v>
      </c>
      <c r="F78" s="2">
        <f t="shared" si="4"/>
        <v>0.76358807059959677</v>
      </c>
      <c r="G78" s="1">
        <f t="shared" si="5"/>
        <v>-0.26972680983037189</v>
      </c>
    </row>
    <row r="79" spans="1:7" x14ac:dyDescent="0.35">
      <c r="A79">
        <v>72</v>
      </c>
      <c r="B79" s="4">
        <v>1</v>
      </c>
      <c r="C79" s="3">
        <v>0.41259681475558141</v>
      </c>
      <c r="D79" s="19">
        <v>0.44493950603925669</v>
      </c>
      <c r="E79" s="2">
        <f t="shared" si="3"/>
        <v>0.64232794377872715</v>
      </c>
      <c r="F79" s="2">
        <f t="shared" si="4"/>
        <v>0.64232794377872715</v>
      </c>
      <c r="G79" s="1">
        <f t="shared" si="5"/>
        <v>-0.44265628985946687</v>
      </c>
    </row>
    <row r="80" spans="1:7" x14ac:dyDescent="0.35">
      <c r="A80">
        <v>73</v>
      </c>
      <c r="B80" s="4">
        <v>1</v>
      </c>
      <c r="C80" s="3">
        <v>0.15574448790905815</v>
      </c>
      <c r="D80" s="19">
        <v>0.84425242662085487</v>
      </c>
      <c r="E80" s="2">
        <f t="shared" si="3"/>
        <v>0.7850716933891545</v>
      </c>
      <c r="F80" s="2">
        <f t="shared" si="4"/>
        <v>0.7850716933891545</v>
      </c>
      <c r="G80" s="1">
        <f t="shared" si="5"/>
        <v>-0.24198023621182368</v>
      </c>
    </row>
    <row r="81" spans="1:7" x14ac:dyDescent="0.35">
      <c r="A81">
        <v>74</v>
      </c>
      <c r="B81" s="4">
        <v>0</v>
      </c>
      <c r="C81" s="3">
        <v>1.8391159088193412E-2</v>
      </c>
      <c r="D81" s="19">
        <v>0.3184156182559667</v>
      </c>
      <c r="E81" s="2">
        <f t="shared" si="3"/>
        <v>8.0703152061587333E-2</v>
      </c>
      <c r="F81" s="2">
        <f t="shared" si="4"/>
        <v>0.91929684793841271</v>
      </c>
      <c r="G81" s="1">
        <f t="shared" si="5"/>
        <v>-8.4146196881046756E-2</v>
      </c>
    </row>
    <row r="82" spans="1:7" x14ac:dyDescent="0.35">
      <c r="A82">
        <v>75</v>
      </c>
      <c r="B82" s="4">
        <v>0</v>
      </c>
      <c r="C82" s="3">
        <v>0.26338269685012533</v>
      </c>
      <c r="D82" s="19">
        <v>0.44279574929533755</v>
      </c>
      <c r="E82" s="2">
        <f t="shared" si="3"/>
        <v>0.42486617901550106</v>
      </c>
      <c r="F82" s="2">
        <f t="shared" si="4"/>
        <v>0.57513382098449894</v>
      </c>
      <c r="G82" s="1">
        <f t="shared" si="5"/>
        <v>-0.55315253311575685</v>
      </c>
    </row>
    <row r="83" spans="1:7" x14ac:dyDescent="0.35">
      <c r="A83">
        <v>76</v>
      </c>
      <c r="B83" s="4">
        <v>0</v>
      </c>
      <c r="C83" s="3">
        <v>0.44154524430733555</v>
      </c>
      <c r="D83" s="19">
        <v>0.40542416320032676</v>
      </c>
      <c r="E83" s="2">
        <f t="shared" si="3"/>
        <v>0.63087231590164217</v>
      </c>
      <c r="F83" s="2">
        <f t="shared" si="4"/>
        <v>0.36912768409835783</v>
      </c>
      <c r="G83" s="1">
        <f t="shared" si="5"/>
        <v>-0.99661266742844878</v>
      </c>
    </row>
    <row r="84" spans="1:7" x14ac:dyDescent="0.35">
      <c r="A84">
        <v>77</v>
      </c>
      <c r="B84" s="4">
        <v>1</v>
      </c>
      <c r="C84" s="3">
        <v>0.29081974139311129</v>
      </c>
      <c r="D84" s="19">
        <v>0.70918025860688871</v>
      </c>
      <c r="E84" s="2">
        <f t="shared" si="3"/>
        <v>0.79222041703722446</v>
      </c>
      <c r="F84" s="2">
        <f t="shared" si="4"/>
        <v>0.79222041703722446</v>
      </c>
      <c r="G84" s="1">
        <f t="shared" si="5"/>
        <v>-0.23291562154725046</v>
      </c>
    </row>
    <row r="85" spans="1:7" x14ac:dyDescent="0.35">
      <c r="A85">
        <v>78</v>
      </c>
      <c r="B85" s="4">
        <v>1</v>
      </c>
      <c r="C85" s="3">
        <v>0.12717085137213693</v>
      </c>
      <c r="D85" s="19">
        <v>0.87282914862786298</v>
      </c>
      <c r="E85" s="2">
        <f t="shared" si="3"/>
        <v>0.78354030310352696</v>
      </c>
      <c r="F85" s="2">
        <f t="shared" si="4"/>
        <v>0.78354030310352696</v>
      </c>
      <c r="G85" s="1">
        <f t="shared" si="5"/>
        <v>-0.24393277868322785</v>
      </c>
    </row>
    <row r="86" spans="1:7" x14ac:dyDescent="0.35">
      <c r="A86">
        <v>79</v>
      </c>
      <c r="B86" s="4">
        <v>0</v>
      </c>
      <c r="C86" s="3">
        <v>0.92035830473444635</v>
      </c>
      <c r="D86" s="19">
        <v>7.1356106081729764E-2</v>
      </c>
      <c r="E86" s="2">
        <f t="shared" si="3"/>
        <v>0.81640051040444073</v>
      </c>
      <c r="F86" s="2">
        <f t="shared" si="4"/>
        <v>0.18359948959555927</v>
      </c>
      <c r="G86" s="1">
        <f t="shared" si="5"/>
        <v>-1.694998580780225</v>
      </c>
    </row>
    <row r="87" spans="1:7" x14ac:dyDescent="0.35">
      <c r="A87">
        <v>80</v>
      </c>
      <c r="B87" s="4">
        <v>1</v>
      </c>
      <c r="C87" s="3">
        <v>0.12611491629784771</v>
      </c>
      <c r="D87" s="19">
        <v>0.86974275053924066</v>
      </c>
      <c r="E87" s="2">
        <f t="shared" si="3"/>
        <v>0.77955380057835844</v>
      </c>
      <c r="F87" s="2">
        <f t="shared" si="4"/>
        <v>0.77955380057835844</v>
      </c>
      <c r="G87" s="1">
        <f t="shared" si="5"/>
        <v>-0.24903357352240263</v>
      </c>
    </row>
    <row r="88" spans="1:7" x14ac:dyDescent="0.35">
      <c r="A88">
        <v>81</v>
      </c>
      <c r="B88" s="4">
        <v>0</v>
      </c>
      <c r="C88" s="3">
        <v>0.72799426530838518</v>
      </c>
      <c r="D88" s="19">
        <v>0.19889869294596277</v>
      </c>
      <c r="E88" s="2">
        <f t="shared" si="3"/>
        <v>0.7447756768348307</v>
      </c>
      <c r="F88" s="2">
        <f t="shared" si="4"/>
        <v>0.2552243231651693</v>
      </c>
      <c r="G88" s="1">
        <f t="shared" si="5"/>
        <v>-1.365612421844888</v>
      </c>
    </row>
    <row r="89" spans="1:7" x14ac:dyDescent="0.35">
      <c r="A89">
        <v>82</v>
      </c>
      <c r="B89" s="4">
        <v>1</v>
      </c>
      <c r="C89" s="3">
        <v>0.4169678574376412</v>
      </c>
      <c r="D89" s="19">
        <v>0.58303214256235891</v>
      </c>
      <c r="E89" s="2">
        <f t="shared" si="3"/>
        <v>0.79873430334357398</v>
      </c>
      <c r="F89" s="2">
        <f t="shared" si="4"/>
        <v>0.79873430334357398</v>
      </c>
      <c r="G89" s="1">
        <f t="shared" si="5"/>
        <v>-0.22472692500952823</v>
      </c>
    </row>
    <row r="90" spans="1:7" x14ac:dyDescent="0.35">
      <c r="A90">
        <v>83</v>
      </c>
      <c r="B90" s="4">
        <v>0</v>
      </c>
      <c r="C90" s="3">
        <v>0.7210273295668449</v>
      </c>
      <c r="D90" s="19">
        <v>0.26404805913243379</v>
      </c>
      <c r="E90" s="2">
        <f t="shared" si="3"/>
        <v>0.80091009708186256</v>
      </c>
      <c r="F90" s="2">
        <f t="shared" si="4"/>
        <v>0.19908990291813744</v>
      </c>
      <c r="G90" s="1">
        <f t="shared" si="5"/>
        <v>-1.6139987828185711</v>
      </c>
    </row>
    <row r="91" spans="1:7" x14ac:dyDescent="0.35">
      <c r="A91">
        <v>84</v>
      </c>
      <c r="B91" s="4">
        <v>1</v>
      </c>
      <c r="C91" s="3">
        <v>0.22295181135504563</v>
      </c>
      <c r="D91" s="19">
        <v>0.71711068882400297</v>
      </c>
      <c r="E91" s="2">
        <f t="shared" si="3"/>
        <v>0.72786262341166186</v>
      </c>
      <c r="F91" s="2">
        <f t="shared" si="4"/>
        <v>0.72786262341166186</v>
      </c>
      <c r="G91" s="1">
        <f t="shared" si="5"/>
        <v>-0.31764295269717097</v>
      </c>
    </row>
    <row r="92" spans="1:7" x14ac:dyDescent="0.35">
      <c r="A92">
        <v>85</v>
      </c>
      <c r="B92" s="4">
        <v>0</v>
      </c>
      <c r="C92" s="3">
        <v>4.4960508492530901E-2</v>
      </c>
      <c r="D92" s="19">
        <v>0.33624891057518358</v>
      </c>
      <c r="E92" s="2">
        <f t="shared" si="3"/>
        <v>0.10177138474036089</v>
      </c>
      <c r="F92" s="2">
        <f t="shared" si="4"/>
        <v>0.89822861525963915</v>
      </c>
      <c r="G92" s="1">
        <f t="shared" si="5"/>
        <v>-0.10733066038613696</v>
      </c>
    </row>
    <row r="93" spans="1:7" x14ac:dyDescent="0.35">
      <c r="A93">
        <v>86</v>
      </c>
      <c r="B93" s="4">
        <v>0</v>
      </c>
      <c r="C93" s="3">
        <v>0.59515153417778532</v>
      </c>
      <c r="D93" s="19">
        <v>0.40484846582221468</v>
      </c>
      <c r="E93" s="2">
        <f t="shared" si="3"/>
        <v>0.80767290802883296</v>
      </c>
      <c r="F93" s="2">
        <f t="shared" si="4"/>
        <v>0.19232709197116704</v>
      </c>
      <c r="G93" s="1">
        <f t="shared" si="5"/>
        <v>-1.6485577524251815</v>
      </c>
    </row>
    <row r="94" spans="1:7" x14ac:dyDescent="0.35">
      <c r="A94">
        <v>87</v>
      </c>
      <c r="B94" s="4">
        <v>1</v>
      </c>
      <c r="C94" s="3">
        <v>0.36146307480600626</v>
      </c>
      <c r="D94" s="19">
        <v>0.3015170523421245</v>
      </c>
      <c r="E94" s="2">
        <f t="shared" si="3"/>
        <v>0.37479320607528632</v>
      </c>
      <c r="F94" s="2">
        <f t="shared" si="4"/>
        <v>0.37479320607528632</v>
      </c>
      <c r="G94" s="1">
        <f t="shared" si="5"/>
        <v>-0.98138085558235899</v>
      </c>
    </row>
    <row r="95" spans="1:7" x14ac:dyDescent="0.35">
      <c r="A95">
        <v>88</v>
      </c>
      <c r="B95" s="4">
        <v>1</v>
      </c>
      <c r="C95" s="3">
        <v>0.32517340321775551</v>
      </c>
      <c r="D95" s="19">
        <v>0.63245683698297428</v>
      </c>
      <c r="E95" s="2">
        <f t="shared" si="3"/>
        <v>0.75284772362325481</v>
      </c>
      <c r="F95" s="2">
        <f t="shared" si="4"/>
        <v>0.75284772362325481</v>
      </c>
      <c r="G95" s="1">
        <f t="shared" si="5"/>
        <v>-0.28389229789666937</v>
      </c>
    </row>
    <row r="96" spans="1:7" x14ac:dyDescent="0.35">
      <c r="A96">
        <v>89</v>
      </c>
      <c r="B96" s="4">
        <v>1</v>
      </c>
      <c r="C96" s="3">
        <v>0.10730461911088554</v>
      </c>
      <c r="D96" s="19">
        <v>0.8802661626254018</v>
      </c>
      <c r="E96" s="2">
        <f t="shared" si="3"/>
        <v>0.7704856153575953</v>
      </c>
      <c r="F96" s="2">
        <f t="shared" si="4"/>
        <v>0.7704856153575953</v>
      </c>
      <c r="G96" s="1">
        <f t="shared" si="5"/>
        <v>-0.26073429362713402</v>
      </c>
    </row>
    <row r="97" spans="1:7" x14ac:dyDescent="0.35">
      <c r="A97">
        <v>90</v>
      </c>
      <c r="B97" s="4">
        <v>1</v>
      </c>
      <c r="C97" s="3">
        <v>0.61369605951811224</v>
      </c>
      <c r="D97" s="19">
        <v>0.38630394048188782</v>
      </c>
      <c r="E97" s="2">
        <f t="shared" si="3"/>
        <v>0.80858560064602703</v>
      </c>
      <c r="F97" s="2">
        <f t="shared" si="4"/>
        <v>0.80858560064602703</v>
      </c>
      <c r="G97" s="1">
        <f t="shared" si="5"/>
        <v>-0.21246872969308295</v>
      </c>
    </row>
    <row r="98" spans="1:7" x14ac:dyDescent="0.35">
      <c r="A98">
        <v>91</v>
      </c>
      <c r="B98" s="4">
        <v>1</v>
      </c>
      <c r="C98" s="3">
        <v>0.20665324635076215</v>
      </c>
      <c r="D98" s="19">
        <v>0.63023784951172312</v>
      </c>
      <c r="E98" s="2">
        <f t="shared" si="3"/>
        <v>0.59998641951246845</v>
      </c>
      <c r="F98" s="2">
        <f t="shared" si="4"/>
        <v>0.59998641951246845</v>
      </c>
      <c r="G98" s="1">
        <f t="shared" si="5"/>
        <v>-0.5108482581680327</v>
      </c>
    </row>
    <row r="99" spans="1:7" x14ac:dyDescent="0.35">
      <c r="A99">
        <v>92</v>
      </c>
      <c r="B99" s="4">
        <v>1</v>
      </c>
      <c r="C99" s="3">
        <v>0.54223820437673242</v>
      </c>
      <c r="D99" s="19">
        <v>0.45361942972870373</v>
      </c>
      <c r="E99" s="2">
        <f t="shared" si="3"/>
        <v>0.80141303189164559</v>
      </c>
      <c r="F99" s="2">
        <f t="shared" si="4"/>
        <v>0.80141303189164559</v>
      </c>
      <c r="G99" s="1">
        <f t="shared" si="5"/>
        <v>-0.22137881950521354</v>
      </c>
    </row>
    <row r="100" spans="1:7" x14ac:dyDescent="0.35">
      <c r="A100">
        <v>93</v>
      </c>
      <c r="B100" s="4">
        <v>0</v>
      </c>
      <c r="C100" s="3">
        <v>0.30097461648267337</v>
      </c>
      <c r="D100" s="19">
        <v>0.63020421033648655</v>
      </c>
      <c r="E100" s="2">
        <f t="shared" si="3"/>
        <v>0.72296411543719918</v>
      </c>
      <c r="F100" s="2">
        <f t="shared" si="4"/>
        <v>0.27703588456280082</v>
      </c>
      <c r="G100" s="1">
        <f t="shared" si="5"/>
        <v>-1.2836082340271813</v>
      </c>
    </row>
    <row r="101" spans="1:7" x14ac:dyDescent="0.35">
      <c r="A101">
        <v>94</v>
      </c>
      <c r="B101" s="4">
        <v>0</v>
      </c>
      <c r="C101" s="3">
        <v>0.61658712420752104</v>
      </c>
      <c r="D101" s="19">
        <v>0.14354307108606171</v>
      </c>
      <c r="E101" s="2">
        <f t="shared" si="3"/>
        <v>0.52723289951100683</v>
      </c>
      <c r="F101" s="2">
        <f t="shared" si="4"/>
        <v>0.47276710048899317</v>
      </c>
      <c r="G101" s="1">
        <f t="shared" si="5"/>
        <v>-0.7491523997254993</v>
      </c>
    </row>
    <row r="102" spans="1:7" x14ac:dyDescent="0.35">
      <c r="A102">
        <v>95</v>
      </c>
      <c r="B102" s="4">
        <v>0</v>
      </c>
      <c r="C102" s="3">
        <v>4.9083328976295408E-2</v>
      </c>
      <c r="D102" s="19">
        <v>0.54561692670080875</v>
      </c>
      <c r="E102" s="2">
        <f t="shared" si="3"/>
        <v>0.27086756054683603</v>
      </c>
      <c r="F102" s="2">
        <f t="shared" si="4"/>
        <v>0.72913243945316397</v>
      </c>
      <c r="G102" s="1">
        <f t="shared" si="5"/>
        <v>-0.31589989069871988</v>
      </c>
    </row>
    <row r="103" spans="1:7" x14ac:dyDescent="0.35">
      <c r="A103">
        <v>96</v>
      </c>
      <c r="B103" s="4">
        <v>0</v>
      </c>
      <c r="C103" s="3">
        <v>6.5834177675854436E-2</v>
      </c>
      <c r="D103" s="19">
        <v>0.70984190488644472</v>
      </c>
      <c r="E103" s="2">
        <f t="shared" si="3"/>
        <v>0.50514949931744468</v>
      </c>
      <c r="F103" s="2">
        <f t="shared" si="4"/>
        <v>0.49485050068255532</v>
      </c>
      <c r="G103" s="1">
        <f t="shared" si="5"/>
        <v>-0.70349958085343711</v>
      </c>
    </row>
    <row r="104" spans="1:7" x14ac:dyDescent="0.35">
      <c r="A104">
        <v>97</v>
      </c>
      <c r="B104" s="4">
        <v>1</v>
      </c>
      <c r="C104" s="3">
        <v>0.41361540136696529</v>
      </c>
      <c r="D104" s="19">
        <v>0.5863845986330346</v>
      </c>
      <c r="E104" s="2">
        <f t="shared" si="3"/>
        <v>0.79856318635694767</v>
      </c>
      <c r="F104" s="2">
        <f t="shared" si="4"/>
        <v>0.79856318635694767</v>
      </c>
      <c r="G104" s="1">
        <f t="shared" si="5"/>
        <v>-0.22494118314038275</v>
      </c>
    </row>
    <row r="105" spans="1:7" x14ac:dyDescent="0.35">
      <c r="A105">
        <v>98</v>
      </c>
      <c r="B105" s="4">
        <v>1</v>
      </c>
      <c r="C105" s="3">
        <v>0.33287239940263691</v>
      </c>
      <c r="D105" s="19">
        <v>0.66712760059736298</v>
      </c>
      <c r="E105" s="2">
        <f t="shared" si="3"/>
        <v>0.79440901071012171</v>
      </c>
      <c r="F105" s="2">
        <f t="shared" si="4"/>
        <v>0.79440901071012171</v>
      </c>
      <c r="G105" s="1">
        <f t="shared" si="5"/>
        <v>-0.23015682352834085</v>
      </c>
    </row>
    <row r="106" spans="1:7" x14ac:dyDescent="0.35">
      <c r="A106">
        <v>99</v>
      </c>
      <c r="B106" s="4">
        <v>0</v>
      </c>
      <c r="C106" s="3">
        <v>0.34660207620037853</v>
      </c>
      <c r="D106" s="19">
        <v>0.56947610263843484</v>
      </c>
      <c r="E106" s="2">
        <f t="shared" si="3"/>
        <v>0.70884796262360217</v>
      </c>
      <c r="F106" s="2">
        <f t="shared" si="4"/>
        <v>0.29115203737639783</v>
      </c>
      <c r="G106" s="1">
        <f t="shared" si="5"/>
        <v>-1.2339096830370833</v>
      </c>
    </row>
    <row r="107" spans="1:7" x14ac:dyDescent="0.35">
      <c r="A107">
        <v>100</v>
      </c>
      <c r="B107" s="4">
        <v>1</v>
      </c>
      <c r="C107" s="3">
        <v>0.53524695442364834</v>
      </c>
      <c r="D107" s="19">
        <v>0.45339398910061524</v>
      </c>
      <c r="E107" s="2">
        <f t="shared" si="3"/>
        <v>0.79459258031285529</v>
      </c>
      <c r="F107" s="2">
        <f t="shared" si="4"/>
        <v>0.79459258031285529</v>
      </c>
      <c r="G107" s="1">
        <f t="shared" si="5"/>
        <v>-0.22992577328322181</v>
      </c>
    </row>
    <row r="108" spans="1:7" x14ac:dyDescent="0.35">
      <c r="A108">
        <v>101</v>
      </c>
      <c r="B108" s="4">
        <v>0</v>
      </c>
      <c r="C108" s="3">
        <v>0.23411380082523955</v>
      </c>
      <c r="D108" s="19">
        <v>0.21675388730942388</v>
      </c>
      <c r="E108" s="2">
        <f t="shared" si="3"/>
        <v>0.15050661456973186</v>
      </c>
      <c r="F108" s="2">
        <f t="shared" si="4"/>
        <v>0.8494933854302682</v>
      </c>
      <c r="G108" s="1">
        <f t="shared" si="5"/>
        <v>-0.1631151243274592</v>
      </c>
    </row>
    <row r="109" spans="1:7" x14ac:dyDescent="0.35">
      <c r="A109">
        <v>102</v>
      </c>
      <c r="B109" s="4">
        <v>1</v>
      </c>
      <c r="C109" s="3">
        <v>0.75598308628380717</v>
      </c>
      <c r="D109" s="19">
        <v>2.5561636211429373E-2</v>
      </c>
      <c r="E109" s="2">
        <f t="shared" si="3"/>
        <v>0.56764884390543746</v>
      </c>
      <c r="F109" s="2">
        <f t="shared" si="4"/>
        <v>0.56764884390543746</v>
      </c>
      <c r="G109" s="1">
        <f t="shared" si="5"/>
        <v>-0.56625228400638661</v>
      </c>
    </row>
    <row r="110" spans="1:7" x14ac:dyDescent="0.35">
      <c r="A110">
        <v>103</v>
      </c>
      <c r="B110" s="4">
        <v>0</v>
      </c>
      <c r="C110" s="3">
        <v>8.4915352715844217E-2</v>
      </c>
      <c r="D110" s="19">
        <v>0.91508464728415595</v>
      </c>
      <c r="E110" s="2">
        <f t="shared" si="3"/>
        <v>0.7812568625219346</v>
      </c>
      <c r="F110" s="2">
        <f t="shared" si="4"/>
        <v>0.2187431374780654</v>
      </c>
      <c r="G110" s="1">
        <f t="shared" si="5"/>
        <v>-1.5198571257653539</v>
      </c>
    </row>
    <row r="111" spans="1:7" x14ac:dyDescent="0.35">
      <c r="A111">
        <v>104</v>
      </c>
      <c r="B111" s="4">
        <v>1</v>
      </c>
      <c r="C111" s="3">
        <v>0.37923441761932469</v>
      </c>
      <c r="D111" s="19">
        <v>0.34754110849948866</v>
      </c>
      <c r="E111" s="2">
        <f t="shared" si="3"/>
        <v>0.46216793166371095</v>
      </c>
      <c r="F111" s="2">
        <f t="shared" si="4"/>
        <v>0.46216793166371095</v>
      </c>
      <c r="G111" s="1">
        <f t="shared" si="5"/>
        <v>-0.7718269654967298</v>
      </c>
    </row>
    <row r="112" spans="1:7" x14ac:dyDescent="0.35">
      <c r="A112">
        <v>105</v>
      </c>
      <c r="B112" s="4">
        <v>0</v>
      </c>
      <c r="C112" s="3">
        <v>8.3849620719117751E-2</v>
      </c>
      <c r="D112" s="19">
        <v>0.21960770203913921</v>
      </c>
      <c r="E112" s="2">
        <f t="shared" si="3"/>
        <v>6.9309493406509881E-2</v>
      </c>
      <c r="F112" s="2">
        <f t="shared" si="4"/>
        <v>0.93069050659349006</v>
      </c>
      <c r="G112" s="1">
        <f t="shared" si="5"/>
        <v>-7.1828488128849816E-2</v>
      </c>
    </row>
    <row r="113" spans="1:7" x14ac:dyDescent="0.35">
      <c r="A113">
        <v>106</v>
      </c>
      <c r="B113" s="4">
        <v>1</v>
      </c>
      <c r="C113" s="3">
        <v>0.45094967029539801</v>
      </c>
      <c r="D113" s="19">
        <v>0.51585780970446726</v>
      </c>
      <c r="E113" s="2">
        <f t="shared" si="3"/>
        <v>0.76937224153842632</v>
      </c>
      <c r="F113" s="2">
        <f t="shared" si="4"/>
        <v>0.76937224153842632</v>
      </c>
      <c r="G113" s="1">
        <f t="shared" si="5"/>
        <v>-0.26218036737764322</v>
      </c>
    </row>
    <row r="114" spans="1:7" x14ac:dyDescent="0.35">
      <c r="A114">
        <v>107</v>
      </c>
      <c r="B114" s="4">
        <v>1</v>
      </c>
      <c r="C114" s="3">
        <v>0.46925977848020428</v>
      </c>
      <c r="D114" s="19">
        <v>0.29850780019242967</v>
      </c>
      <c r="E114" s="2">
        <f t="shared" si="3"/>
        <v>0.5261535948319489</v>
      </c>
      <c r="F114" s="2">
        <f t="shared" si="4"/>
        <v>0.5261535948319489</v>
      </c>
      <c r="G114" s="1">
        <f t="shared" si="5"/>
        <v>-0.64216210348576841</v>
      </c>
    </row>
    <row r="115" spans="1:7" x14ac:dyDescent="0.35">
      <c r="A115">
        <v>108</v>
      </c>
      <c r="B115" s="4">
        <v>1</v>
      </c>
      <c r="C115" s="3">
        <v>0.37274937420226867</v>
      </c>
      <c r="D115" s="19">
        <v>0.61896442792527118</v>
      </c>
      <c r="E115" s="2">
        <f t="shared" si="3"/>
        <v>0.78890351299302885</v>
      </c>
      <c r="F115" s="2">
        <f t="shared" si="4"/>
        <v>0.78890351299302885</v>
      </c>
      <c r="G115" s="1">
        <f t="shared" si="5"/>
        <v>-0.23711125586397164</v>
      </c>
    </row>
    <row r="116" spans="1:7" x14ac:dyDescent="0.35">
      <c r="A116">
        <v>109</v>
      </c>
      <c r="B116" s="4">
        <v>1</v>
      </c>
      <c r="C116" s="3">
        <v>0.67140882956245851</v>
      </c>
      <c r="D116" s="19">
        <v>0.32030626535460377</v>
      </c>
      <c r="E116" s="2">
        <f t="shared" si="3"/>
        <v>0.80425966675890637</v>
      </c>
      <c r="F116" s="2">
        <f t="shared" si="4"/>
        <v>0.80425966675890637</v>
      </c>
      <c r="G116" s="1">
        <f t="shared" si="5"/>
        <v>-0.21783309334069909</v>
      </c>
    </row>
    <row r="117" spans="1:7" x14ac:dyDescent="0.35">
      <c r="A117">
        <v>110</v>
      </c>
      <c r="B117" s="4">
        <v>1</v>
      </c>
      <c r="C117" s="3">
        <v>0.8692779072202711</v>
      </c>
      <c r="D117" s="19">
        <v>0.13072209277972902</v>
      </c>
      <c r="E117" s="2">
        <f t="shared" si="3"/>
        <v>0.82082838154983173</v>
      </c>
      <c r="F117" s="2">
        <f t="shared" si="4"/>
        <v>0.82082838154983173</v>
      </c>
      <c r="G117" s="1">
        <f t="shared" si="5"/>
        <v>-0.19744122725184579</v>
      </c>
    </row>
    <row r="118" spans="1:7" x14ac:dyDescent="0.35">
      <c r="A118">
        <v>111</v>
      </c>
      <c r="B118" s="4">
        <v>1</v>
      </c>
      <c r="C118" s="3">
        <v>0.59001977782998072</v>
      </c>
      <c r="D118" s="19">
        <v>0.40998022217001934</v>
      </c>
      <c r="E118" s="2">
        <f t="shared" si="3"/>
        <v>0.80741975710761804</v>
      </c>
      <c r="F118" s="2">
        <f t="shared" si="4"/>
        <v>0.80741975710761804</v>
      </c>
      <c r="G118" s="1">
        <f t="shared" si="5"/>
        <v>-0.21391160082599983</v>
      </c>
    </row>
    <row r="119" spans="1:7" x14ac:dyDescent="0.35">
      <c r="A119">
        <v>112</v>
      </c>
      <c r="B119" s="4">
        <v>0</v>
      </c>
      <c r="C119" s="3">
        <v>0.5425073429145979</v>
      </c>
      <c r="D119" s="19">
        <v>0.2501004655590674</v>
      </c>
      <c r="E119" s="2">
        <f t="shared" si="3"/>
        <v>0.56610389257404592</v>
      </c>
      <c r="F119" s="2">
        <f t="shared" si="4"/>
        <v>0.43389610742595408</v>
      </c>
      <c r="G119" s="1">
        <f t="shared" si="5"/>
        <v>-0.83495015734977585</v>
      </c>
    </row>
    <row r="120" spans="1:7" x14ac:dyDescent="0.35">
      <c r="A120">
        <v>113</v>
      </c>
      <c r="B120" s="4">
        <v>1</v>
      </c>
      <c r="C120" s="3">
        <v>0.5943605468275831</v>
      </c>
      <c r="D120" s="19">
        <v>4.5901734888431717E-2</v>
      </c>
      <c r="E120" s="2">
        <f t="shared" si="3"/>
        <v>0.36262123613609298</v>
      </c>
      <c r="F120" s="2">
        <f t="shared" si="4"/>
        <v>0.36262123613609298</v>
      </c>
      <c r="G120" s="1">
        <f t="shared" si="5"/>
        <v>-1.0143964160881476</v>
      </c>
    </row>
    <row r="121" spans="1:7" x14ac:dyDescent="0.35">
      <c r="A121">
        <v>114</v>
      </c>
      <c r="B121" s="4">
        <v>1</v>
      </c>
      <c r="C121" s="3">
        <v>0.7001407751730756</v>
      </c>
      <c r="D121" s="19">
        <v>0.22692420394242599</v>
      </c>
      <c r="E121" s="2">
        <f t="shared" si="3"/>
        <v>0.74327392723010888</v>
      </c>
      <c r="F121" s="2">
        <f t="shared" si="4"/>
        <v>0.74327392723010888</v>
      </c>
      <c r="G121" s="1">
        <f t="shared" si="5"/>
        <v>-0.29669062491425496</v>
      </c>
    </row>
    <row r="122" spans="1:7" x14ac:dyDescent="0.35">
      <c r="A122">
        <v>115</v>
      </c>
      <c r="B122" s="4">
        <v>1</v>
      </c>
      <c r="C122" s="3">
        <v>5.4850224603356916E-2</v>
      </c>
      <c r="D122" s="19">
        <v>0.88655373235000812</v>
      </c>
      <c r="E122" s="2">
        <f t="shared" si="3"/>
        <v>0.71867556810792366</v>
      </c>
      <c r="F122" s="2">
        <f t="shared" si="4"/>
        <v>0.71867556810792366</v>
      </c>
      <c r="G122" s="1">
        <f t="shared" si="5"/>
        <v>-0.33034524964807893</v>
      </c>
    </row>
    <row r="123" spans="1:7" x14ac:dyDescent="0.35">
      <c r="A123">
        <v>116</v>
      </c>
      <c r="B123" s="4">
        <v>1</v>
      </c>
      <c r="C123" s="3">
        <v>0.32333148568208075</v>
      </c>
      <c r="D123" s="19">
        <v>0.29520729665960205</v>
      </c>
      <c r="E123" s="2">
        <f t="shared" si="3"/>
        <v>0.316321463854493</v>
      </c>
      <c r="F123" s="2">
        <f t="shared" si="4"/>
        <v>0.316321463854493</v>
      </c>
      <c r="G123" s="1">
        <f t="shared" si="5"/>
        <v>-1.1509962918059551</v>
      </c>
    </row>
    <row r="124" spans="1:7" x14ac:dyDescent="0.35">
      <c r="A124">
        <v>117</v>
      </c>
      <c r="B124" s="4">
        <v>0</v>
      </c>
      <c r="C124" s="3">
        <v>0.51893614082771766</v>
      </c>
      <c r="D124" s="19">
        <v>2.4854812883651611E-2</v>
      </c>
      <c r="E124" s="2">
        <f t="shared" si="3"/>
        <v>0.24528057499443856</v>
      </c>
      <c r="F124" s="2">
        <f t="shared" si="4"/>
        <v>0.75471942500556144</v>
      </c>
      <c r="G124" s="1">
        <f t="shared" si="5"/>
        <v>-0.28140922131105939</v>
      </c>
    </row>
    <row r="125" spans="1:7" x14ac:dyDescent="0.35">
      <c r="A125">
        <v>118</v>
      </c>
      <c r="B125" s="4">
        <v>0</v>
      </c>
      <c r="C125" s="3">
        <v>0.44201343671692905</v>
      </c>
      <c r="D125" s="19">
        <v>0.54538223867593316</v>
      </c>
      <c r="E125" s="2">
        <f t="shared" si="3"/>
        <v>0.78856915489467483</v>
      </c>
      <c r="F125" s="2">
        <f t="shared" si="4"/>
        <v>0.21143084510532517</v>
      </c>
      <c r="G125" s="1">
        <f t="shared" si="5"/>
        <v>-1.5538573074605742</v>
      </c>
    </row>
    <row r="126" spans="1:7" x14ac:dyDescent="0.35">
      <c r="A126">
        <v>119</v>
      </c>
      <c r="B126" s="4">
        <v>0</v>
      </c>
      <c r="C126" s="3">
        <v>0.10245111615914901</v>
      </c>
      <c r="D126" s="19">
        <v>0.70884575976683362</v>
      </c>
      <c r="E126" s="2">
        <f t="shared" si="3"/>
        <v>0.55728030052198707</v>
      </c>
      <c r="F126" s="2">
        <f t="shared" si="4"/>
        <v>0.44271969947801293</v>
      </c>
      <c r="G126" s="1">
        <f t="shared" si="5"/>
        <v>-0.81481844175199858</v>
      </c>
    </row>
    <row r="127" spans="1:7" x14ac:dyDescent="0.35">
      <c r="A127">
        <v>120</v>
      </c>
      <c r="B127" s="4">
        <v>1</v>
      </c>
      <c r="C127" s="3">
        <v>0.2519934907640099</v>
      </c>
      <c r="D127" s="19">
        <v>0.71688835943581952</v>
      </c>
      <c r="E127" s="2">
        <f t="shared" si="3"/>
        <v>0.76008482633638941</v>
      </c>
      <c r="F127" s="2">
        <f t="shared" si="4"/>
        <v>0.76008482633638941</v>
      </c>
      <c r="G127" s="1">
        <f t="shared" si="5"/>
        <v>-0.27432523832958239</v>
      </c>
    </row>
    <row r="128" spans="1:7" x14ac:dyDescent="0.35">
      <c r="A128">
        <v>121</v>
      </c>
      <c r="B128" s="4">
        <v>0</v>
      </c>
      <c r="C128" s="3">
        <v>0.3524967603431548</v>
      </c>
      <c r="D128" s="19">
        <v>0.64750323965684509</v>
      </c>
      <c r="E128" s="2">
        <f t="shared" si="3"/>
        <v>0.79542447942345385</v>
      </c>
      <c r="F128" s="2">
        <f t="shared" si="4"/>
        <v>0.20457552057654615</v>
      </c>
      <c r="G128" s="1">
        <f t="shared" si="5"/>
        <v>-1.586818077898601</v>
      </c>
    </row>
    <row r="129" spans="1:7" x14ac:dyDescent="0.35">
      <c r="A129">
        <v>122</v>
      </c>
      <c r="B129" s="4">
        <v>0</v>
      </c>
      <c r="C129" s="3">
        <v>0.43133644909235858</v>
      </c>
      <c r="D129" s="19">
        <v>0.56866355090764142</v>
      </c>
      <c r="E129" s="2">
        <f t="shared" si="3"/>
        <v>0.79946647707406127</v>
      </c>
      <c r="F129" s="2">
        <f t="shared" si="4"/>
        <v>0.20053352292593873</v>
      </c>
      <c r="G129" s="1">
        <f t="shared" si="5"/>
        <v>-1.6067738495732149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"/>
  <sheetViews>
    <sheetView workbookViewId="0"/>
  </sheetViews>
  <sheetFormatPr defaultRowHeight="14.5" x14ac:dyDescent="0.35"/>
  <cols>
    <col min="1" max="1" width="21.6328125" bestFit="1" customWidth="1"/>
    <col min="8" max="8" width="16.81640625" customWidth="1"/>
    <col min="9" max="9" width="11" bestFit="1" customWidth="1"/>
  </cols>
  <sheetData>
    <row r="1" spans="1:9" x14ac:dyDescent="0.35">
      <c r="A1" s="9" t="s">
        <v>23</v>
      </c>
    </row>
    <row r="2" spans="1:9" x14ac:dyDescent="0.35">
      <c r="H2" s="20" t="s">
        <v>22</v>
      </c>
    </row>
    <row r="3" spans="1:9" x14ac:dyDescent="0.35">
      <c r="A3" s="16" t="s">
        <v>15</v>
      </c>
      <c r="B3" s="16" t="s">
        <v>10</v>
      </c>
      <c r="C3" s="16" t="s">
        <v>2</v>
      </c>
      <c r="D3" s="16" t="s">
        <v>9</v>
      </c>
      <c r="E3" s="17" t="s">
        <v>17</v>
      </c>
      <c r="F3" s="16" t="s">
        <v>16</v>
      </c>
      <c r="H3" s="16" t="s">
        <v>20</v>
      </c>
      <c r="I3" s="16" t="s">
        <v>16</v>
      </c>
    </row>
    <row r="4" spans="1:9" x14ac:dyDescent="0.35">
      <c r="A4" t="s">
        <v>7</v>
      </c>
      <c r="B4">
        <v>2</v>
      </c>
      <c r="C4" s="1">
        <f>'Model 2'!F3</f>
        <v>-65.079298135530891</v>
      </c>
      <c r="D4" s="2">
        <f>'Model 2'!F5</f>
        <v>134.15859627106178</v>
      </c>
      <c r="E4" s="2">
        <f>D4-$D$4</f>
        <v>0</v>
      </c>
      <c r="F4" s="2">
        <v>0.97289874471998716</v>
      </c>
      <c r="H4" s="1">
        <f>EXP(-0.5*E4)</f>
        <v>1</v>
      </c>
      <c r="I4" s="2">
        <f>H4/$H$8</f>
        <v>0.97292436750443034</v>
      </c>
    </row>
    <row r="5" spans="1:9" x14ac:dyDescent="0.35">
      <c r="A5" t="s">
        <v>19</v>
      </c>
      <c r="B5">
        <v>3</v>
      </c>
      <c r="C5" s="1">
        <f>'Model 3'!G3</f>
        <v>-67.662099403354873</v>
      </c>
      <c r="D5" s="2">
        <f>'Model 3'!G5</f>
        <v>141.32419880670975</v>
      </c>
      <c r="E5" s="2">
        <f>D5-$D$4</f>
        <v>7.1656025356479631</v>
      </c>
      <c r="F5" s="2">
        <v>2.7044367114466054E-2</v>
      </c>
      <c r="H5" s="1">
        <f>EXP(-0.5*E5)</f>
        <v>2.7797720228314272E-2</v>
      </c>
      <c r="I5" s="2">
        <f t="shared" ref="I5:I6" si="0">H5/$H$8</f>
        <v>2.704507937119777E-2</v>
      </c>
    </row>
    <row r="6" spans="1:9" x14ac:dyDescent="0.35">
      <c r="A6" t="s">
        <v>18</v>
      </c>
      <c r="B6">
        <v>1</v>
      </c>
      <c r="C6" s="1">
        <f>'Model 1'!F3</f>
        <v>-76.447892811283353</v>
      </c>
      <c r="D6" s="2">
        <f>'Model 1'!F5</f>
        <v>154.89578562256671</v>
      </c>
      <c r="E6" s="2">
        <f>D6-$D$4</f>
        <v>20.737189351504924</v>
      </c>
      <c r="F6" s="2">
        <v>3.0552319729014221E-5</v>
      </c>
      <c r="H6" s="1">
        <f>EXP(-0.5*E6)</f>
        <v>3.140339104703988E-5</v>
      </c>
      <c r="I6" s="2">
        <f t="shared" si="0"/>
        <v>3.0553124371935565E-5</v>
      </c>
    </row>
    <row r="7" spans="1:9" x14ac:dyDescent="0.35">
      <c r="C7" s="1"/>
      <c r="D7" s="2"/>
      <c r="E7" s="2"/>
      <c r="F7" s="2"/>
      <c r="H7" s="1"/>
      <c r="I7" s="2"/>
    </row>
    <row r="8" spans="1:9" x14ac:dyDescent="0.35">
      <c r="G8" s="21" t="s">
        <v>21</v>
      </c>
      <c r="H8" s="1">
        <f>SUM(H4:H7)</f>
        <v>1.0278291236193613</v>
      </c>
    </row>
  </sheetData>
  <sortState xmlns:xlrd2="http://schemas.microsoft.com/office/spreadsheetml/2017/richdata2" ref="A4:F7">
    <sortCondition ref="D4:D7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7FB4A-0CAC-4D11-8FB2-D42A88CA3FFC}">
  <dimension ref="B1:R19"/>
  <sheetViews>
    <sheetView workbookViewId="0">
      <selection activeCell="B1" sqref="B1"/>
    </sheetView>
  </sheetViews>
  <sheetFormatPr defaultRowHeight="14.5" x14ac:dyDescent="0.35"/>
  <sheetData>
    <row r="1" spans="2:18" x14ac:dyDescent="0.35">
      <c r="B1" s="9" t="s">
        <v>31</v>
      </c>
      <c r="K1" s="9" t="s">
        <v>28</v>
      </c>
    </row>
    <row r="2" spans="2:18" ht="15" thickBot="1" x14ac:dyDescent="0.4"/>
    <row r="3" spans="2:18" x14ac:dyDescent="0.35">
      <c r="B3" s="23">
        <v>0.56790233829900283</v>
      </c>
      <c r="C3" s="24">
        <v>0.36</v>
      </c>
      <c r="D3" s="24">
        <v>0.21269054357886408</v>
      </c>
      <c r="E3" s="24">
        <v>0.48</v>
      </c>
      <c r="F3" s="24">
        <v>0.12</v>
      </c>
      <c r="G3" s="24">
        <v>0.14000000000000001</v>
      </c>
      <c r="H3" s="24">
        <v>0.28000000000000003</v>
      </c>
      <c r="I3" s="25">
        <v>0.58089357945815134</v>
      </c>
      <c r="K3" s="23">
        <f>EXP($L$18+$L$19*B3)/(1+EXP($L$18+$L$19*B3))</f>
        <v>6.7325311947135813E-2</v>
      </c>
      <c r="L3" s="24">
        <f t="shared" ref="L3:R3" si="0">EXP($L$18+$L$19*C3)/(1+EXP($L$18+$L$19*C3))</f>
        <v>0.24196785850790528</v>
      </c>
      <c r="M3" s="24">
        <f t="shared" si="0"/>
        <v>0.4778671915418059</v>
      </c>
      <c r="N3" s="24">
        <f t="shared" si="0"/>
        <v>0.11920531436316274</v>
      </c>
      <c r="O3" s="24">
        <f t="shared" si="0"/>
        <v>0.63972984043451031</v>
      </c>
      <c r="P3" s="24">
        <f t="shared" si="0"/>
        <v>0.60615597487967199</v>
      </c>
      <c r="Q3" s="24">
        <f t="shared" si="0"/>
        <v>0.36126374525284971</v>
      </c>
      <c r="R3" s="25">
        <f t="shared" si="0"/>
        <v>6.1721547226912948E-2</v>
      </c>
    </row>
    <row r="4" spans="2:18" x14ac:dyDescent="0.35">
      <c r="B4" s="26">
        <v>0.65053372506505658</v>
      </c>
      <c r="C4" s="12">
        <v>0.55000000000000004</v>
      </c>
      <c r="D4" s="12">
        <v>0.13058518253060913</v>
      </c>
      <c r="E4" s="12">
        <v>7.2030202102824625E-2</v>
      </c>
      <c r="F4" s="12">
        <v>0.16</v>
      </c>
      <c r="G4" s="12">
        <v>0.09</v>
      </c>
      <c r="H4" s="12">
        <v>0.12353751899793597</v>
      </c>
      <c r="I4" s="27">
        <v>0.38519221253212943</v>
      </c>
      <c r="K4" s="26">
        <f t="shared" ref="K4:K16" si="1">EXP($L$18+$L$19*B4)/(1+EXP($L$18+$L$19*B4))</f>
        <v>3.8443141332810501E-2</v>
      </c>
      <c r="L4" s="12">
        <f t="shared" ref="L4:L16" si="2">EXP($L$18+$L$19*C4)/(1+EXP($L$18+$L$19*C4))</f>
        <v>7.5822429767290006E-2</v>
      </c>
      <c r="M4" s="12">
        <f t="shared" ref="M4:M16" si="3">EXP($L$18+$L$19*D4)/(1+EXP($L$18+$L$19*D4))</f>
        <v>0.62210740646507778</v>
      </c>
      <c r="N4" s="12">
        <f t="shared" ref="N4:N16" si="4">EXP($L$18+$L$19*E4)/(1+EXP($L$18+$L$19*E4))</f>
        <v>0.71447090474903485</v>
      </c>
      <c r="O4" s="12">
        <f t="shared" ref="O4:O16" si="5">EXP($L$18+$L$19*F4)/(1+EXP($L$18+$L$19*F4))</f>
        <v>0.57154879280685877</v>
      </c>
      <c r="P4" s="12">
        <f t="shared" ref="P4:P16" si="6">EXP($L$18+$L$19*G4)/(1+EXP($L$18+$L$19*G4))</f>
        <v>0.6875533843206767</v>
      </c>
      <c r="Q4" s="12">
        <f t="shared" ref="Q4:Q16" si="7">EXP($L$18+$L$19*H4)/(1+EXP($L$18+$L$19*H4))</f>
        <v>0.63387961353739297</v>
      </c>
      <c r="R4" s="27">
        <f t="shared" ref="R4:R16" si="8">EXP($L$18+$L$19*I4)/(1+EXP($L$18+$L$19*I4))</f>
        <v>0.21047626064478758</v>
      </c>
    </row>
    <row r="5" spans="2:18" x14ac:dyDescent="0.35">
      <c r="B5" s="26">
        <v>0.85038180529208407</v>
      </c>
      <c r="C5" s="12">
        <v>0.93242928444020523</v>
      </c>
      <c r="D5" s="12">
        <v>0.10121631222268612</v>
      </c>
      <c r="E5" s="12">
        <v>0.25794274980801779</v>
      </c>
      <c r="F5" s="12">
        <v>5.1414178372276576E-3</v>
      </c>
      <c r="G5" s="12">
        <v>0.17440615752169752</v>
      </c>
      <c r="H5" s="12">
        <v>0.85686907295565917</v>
      </c>
      <c r="I5" s="27">
        <v>0.52969199799242239</v>
      </c>
      <c r="K5" s="26">
        <f t="shared" si="1"/>
        <v>9.4862442329593042E-3</v>
      </c>
      <c r="L5" s="12">
        <f t="shared" si="2"/>
        <v>5.2982889843144086E-3</v>
      </c>
      <c r="M5" s="12">
        <f t="shared" si="3"/>
        <v>0.67007050417738001</v>
      </c>
      <c r="N5" s="12">
        <f t="shared" si="4"/>
        <v>0.39839343406293015</v>
      </c>
      <c r="O5" s="12">
        <f t="shared" si="5"/>
        <v>0.80146637651212749</v>
      </c>
      <c r="P5" s="12">
        <f t="shared" si="6"/>
        <v>0.54615874702157474</v>
      </c>
      <c r="Q5" s="12">
        <f t="shared" si="7"/>
        <v>9.0601515365595579E-3</v>
      </c>
      <c r="R5" s="27">
        <f t="shared" si="8"/>
        <v>8.6645553668786374E-2</v>
      </c>
    </row>
    <row r="6" spans="2:18" x14ac:dyDescent="0.35">
      <c r="B6" s="26">
        <v>0.67736023740771811</v>
      </c>
      <c r="C6" s="12">
        <v>0.28000000000000003</v>
      </c>
      <c r="D6" s="12">
        <v>0.03</v>
      </c>
      <c r="E6" s="12">
        <v>0.08</v>
      </c>
      <c r="F6" s="12">
        <v>0.14136304407462308</v>
      </c>
      <c r="G6" s="12">
        <v>0.14897999026809561</v>
      </c>
      <c r="H6" s="12">
        <v>0.12</v>
      </c>
      <c r="I6" s="27">
        <v>0.37553865028043198</v>
      </c>
      <c r="K6" s="26">
        <f t="shared" si="1"/>
        <v>3.1947402200981995E-2</v>
      </c>
      <c r="L6" s="12">
        <f t="shared" si="2"/>
        <v>0.36126374525284971</v>
      </c>
      <c r="M6" s="12">
        <f t="shared" si="3"/>
        <v>0.77166453246677214</v>
      </c>
      <c r="N6" s="12">
        <f t="shared" si="4"/>
        <v>0.70270464149793443</v>
      </c>
      <c r="O6" s="12">
        <f t="shared" si="5"/>
        <v>0.60382681536523453</v>
      </c>
      <c r="P6" s="12">
        <f t="shared" si="6"/>
        <v>0.59072692004940963</v>
      </c>
      <c r="Q6" s="12">
        <f t="shared" si="7"/>
        <v>0.63972984043451031</v>
      </c>
      <c r="R6" s="27">
        <f t="shared" si="8"/>
        <v>0.22217615329665852</v>
      </c>
    </row>
    <row r="7" spans="2:18" x14ac:dyDescent="0.35">
      <c r="B7" s="26">
        <v>0.59080479320487456</v>
      </c>
      <c r="C7" s="12">
        <v>0.01</v>
      </c>
      <c r="D7" s="12">
        <v>0.02</v>
      </c>
      <c r="E7" s="12">
        <v>0.01</v>
      </c>
      <c r="F7" s="12">
        <v>0.02</v>
      </c>
      <c r="G7" s="12">
        <v>0.02</v>
      </c>
      <c r="H7" s="12">
        <v>2.2806878688318655E-2</v>
      </c>
      <c r="I7" s="27">
        <v>0.78</v>
      </c>
      <c r="K7" s="26">
        <f t="shared" si="1"/>
        <v>5.7742588308792558E-2</v>
      </c>
      <c r="L7" s="12">
        <f t="shared" si="2"/>
        <v>0.79588049373858294</v>
      </c>
      <c r="M7" s="12">
        <f t="shared" si="3"/>
        <v>0.78401830502937098</v>
      </c>
      <c r="N7" s="12">
        <f t="shared" si="4"/>
        <v>0.79588049373858294</v>
      </c>
      <c r="O7" s="12">
        <f t="shared" si="5"/>
        <v>0.78401830502937098</v>
      </c>
      <c r="P7" s="12">
        <f t="shared" si="6"/>
        <v>0.78401830502937098</v>
      </c>
      <c r="Q7" s="12">
        <f t="shared" si="7"/>
        <v>0.78060032585716521</v>
      </c>
      <c r="R7" s="27">
        <f t="shared" si="8"/>
        <v>1.5594524298705139E-2</v>
      </c>
    </row>
    <row r="8" spans="2:18" x14ac:dyDescent="0.35">
      <c r="B8" s="26">
        <v>0.4</v>
      </c>
      <c r="C8" s="12">
        <v>0.05</v>
      </c>
      <c r="D8" s="12">
        <v>3.2297091242347364E-2</v>
      </c>
      <c r="E8" s="12">
        <v>0.01</v>
      </c>
      <c r="F8" s="12">
        <v>0.02</v>
      </c>
      <c r="G8" s="12">
        <v>0.12</v>
      </c>
      <c r="H8" s="12">
        <v>0.29665231273076675</v>
      </c>
      <c r="I8" s="27">
        <v>0.17112910037992213</v>
      </c>
      <c r="K8" s="26">
        <f t="shared" si="1"/>
        <v>0.19341991167735378</v>
      </c>
      <c r="L8" s="12">
        <f t="shared" si="2"/>
        <v>0.74549437058357759</v>
      </c>
      <c r="M8" s="12">
        <f t="shared" si="3"/>
        <v>0.76875751837417738</v>
      </c>
      <c r="N8" s="12">
        <f t="shared" si="4"/>
        <v>0.79588049373858294</v>
      </c>
      <c r="O8" s="12">
        <f t="shared" si="5"/>
        <v>0.78401830502937098</v>
      </c>
      <c r="P8" s="12">
        <f t="shared" si="6"/>
        <v>0.63972984043451031</v>
      </c>
      <c r="Q8" s="12">
        <f t="shared" si="7"/>
        <v>0.33426553737216852</v>
      </c>
      <c r="R8" s="27">
        <f t="shared" si="8"/>
        <v>0.55196040462568896</v>
      </c>
    </row>
    <row r="9" spans="2:18" x14ac:dyDescent="0.35">
      <c r="B9" s="26">
        <v>0.32194682387825047</v>
      </c>
      <c r="C9" s="12">
        <v>0.13</v>
      </c>
      <c r="D9" s="12">
        <v>1.1554909598182173E-2</v>
      </c>
      <c r="E9" s="12">
        <v>0.03</v>
      </c>
      <c r="F9" s="12">
        <v>0.04</v>
      </c>
      <c r="G9" s="12">
        <v>0.32</v>
      </c>
      <c r="H9" s="12">
        <v>0.35947547571845073</v>
      </c>
      <c r="I9" s="27">
        <v>0.89</v>
      </c>
      <c r="K9" s="26">
        <f t="shared" si="1"/>
        <v>0.29529117184098108</v>
      </c>
      <c r="L9" s="12">
        <f t="shared" si="2"/>
        <v>0.62309059585464122</v>
      </c>
      <c r="M9" s="12">
        <f t="shared" si="3"/>
        <v>0.79406832501333957</v>
      </c>
      <c r="N9" s="12">
        <f t="shared" si="4"/>
        <v>0.77166453246677214</v>
      </c>
      <c r="O9" s="12">
        <f t="shared" si="5"/>
        <v>0.75882151337654313</v>
      </c>
      <c r="P9" s="12">
        <f t="shared" si="6"/>
        <v>0.29819622263820267</v>
      </c>
      <c r="Q9" s="12">
        <f t="shared" si="7"/>
        <v>0.24265645601229374</v>
      </c>
      <c r="R9" s="27">
        <f t="shared" si="8"/>
        <v>7.1627720381907019E-3</v>
      </c>
    </row>
    <row r="10" spans="2:18" x14ac:dyDescent="0.35">
      <c r="B10" s="26">
        <v>8.3850239813413996E-2</v>
      </c>
      <c r="C10" s="12">
        <v>0.16256448232319232</v>
      </c>
      <c r="D10" s="12">
        <v>0.1</v>
      </c>
      <c r="E10" s="12">
        <v>0.04</v>
      </c>
      <c r="F10" s="12">
        <v>5.7526778800636724E-2</v>
      </c>
      <c r="G10" s="12">
        <v>0.82666535511909889</v>
      </c>
      <c r="H10" s="12">
        <v>0.55218269657447461</v>
      </c>
      <c r="I10" s="27">
        <v>0.32828616255060661</v>
      </c>
      <c r="K10" s="26">
        <f t="shared" si="1"/>
        <v>0.69692120274918423</v>
      </c>
      <c r="L10" s="12">
        <f t="shared" si="2"/>
        <v>0.56705257923898877</v>
      </c>
      <c r="M10" s="12">
        <f t="shared" si="3"/>
        <v>0.67199039542057426</v>
      </c>
      <c r="N10" s="12">
        <f t="shared" si="4"/>
        <v>0.75882151337654313</v>
      </c>
      <c r="O10" s="12">
        <f t="shared" si="5"/>
        <v>0.73514877222811947</v>
      </c>
      <c r="P10" s="12">
        <f t="shared" si="6"/>
        <v>1.1219741856052477E-2</v>
      </c>
      <c r="Q10" s="12">
        <f t="shared" si="7"/>
        <v>7.4735987602178061E-2</v>
      </c>
      <c r="R10" s="27">
        <f t="shared" si="8"/>
        <v>0.2859467239597957</v>
      </c>
    </row>
    <row r="11" spans="2:18" x14ac:dyDescent="0.35">
      <c r="B11" s="26">
        <v>0.14000000000000001</v>
      </c>
      <c r="C11" s="12">
        <v>2.8361900225147951E-2</v>
      </c>
      <c r="D11" s="12">
        <v>3.4436941379104358E-2</v>
      </c>
      <c r="E11" s="12">
        <v>0.11</v>
      </c>
      <c r="F11" s="12">
        <v>0.17938230406393418</v>
      </c>
      <c r="G11" s="12">
        <v>0.79176758237048117</v>
      </c>
      <c r="H11" s="12">
        <v>0.28165888408150785</v>
      </c>
      <c r="I11" s="27">
        <v>0.28999999999999998</v>
      </c>
      <c r="K11" s="26">
        <f t="shared" si="1"/>
        <v>0.60615597487967199</v>
      </c>
      <c r="L11" s="12">
        <f t="shared" si="2"/>
        <v>0.77372180635414678</v>
      </c>
      <c r="M11" s="12">
        <f t="shared" si="3"/>
        <v>0.76602630263377647</v>
      </c>
      <c r="N11" s="12">
        <f t="shared" si="4"/>
        <v>0.65604001636482301</v>
      </c>
      <c r="O11" s="12">
        <f t="shared" si="5"/>
        <v>0.53732553691169993</v>
      </c>
      <c r="P11" s="12">
        <f t="shared" si="6"/>
        <v>1.4354096804457919E-2</v>
      </c>
      <c r="Q11" s="12">
        <f t="shared" si="7"/>
        <v>0.35853113721456231</v>
      </c>
      <c r="R11" s="27">
        <f t="shared" si="8"/>
        <v>0.34493284109677314</v>
      </c>
    </row>
    <row r="12" spans="2:18" x14ac:dyDescent="0.35">
      <c r="B12" s="26">
        <v>0.18</v>
      </c>
      <c r="C12" s="12">
        <v>0.15</v>
      </c>
      <c r="D12" s="12">
        <v>0.04</v>
      </c>
      <c r="E12" s="12">
        <v>0.17</v>
      </c>
      <c r="F12" s="12">
        <v>0.83</v>
      </c>
      <c r="G12" s="12">
        <v>0.40235261425416846</v>
      </c>
      <c r="H12" s="12">
        <v>0.67</v>
      </c>
      <c r="I12" s="27">
        <v>0.28628414733712881</v>
      </c>
      <c r="K12" s="26">
        <f t="shared" si="1"/>
        <v>0.53622730715937306</v>
      </c>
      <c r="L12" s="12">
        <f t="shared" si="2"/>
        <v>0.58896240908769848</v>
      </c>
      <c r="M12" s="12">
        <f t="shared" si="3"/>
        <v>0.75882151337654313</v>
      </c>
      <c r="N12" s="12">
        <f t="shared" si="4"/>
        <v>0.55395615820632316</v>
      </c>
      <c r="O12" s="12">
        <f t="shared" si="5"/>
        <v>1.0958276477470618E-2</v>
      </c>
      <c r="P12" s="12">
        <f t="shared" si="6"/>
        <v>0.19080901492159305</v>
      </c>
      <c r="Q12" s="12">
        <f t="shared" si="7"/>
        <v>3.3615763694659746E-2</v>
      </c>
      <c r="R12" s="27">
        <f t="shared" si="8"/>
        <v>0.35096094612126894</v>
      </c>
    </row>
    <row r="13" spans="2:18" x14ac:dyDescent="0.35">
      <c r="B13" s="26">
        <v>0.10446564102862976</v>
      </c>
      <c r="C13" s="12">
        <v>0.24</v>
      </c>
      <c r="D13" s="12">
        <v>0.17</v>
      </c>
      <c r="E13" s="12">
        <v>0.04</v>
      </c>
      <c r="F13" s="12">
        <v>0.18109088355179759</v>
      </c>
      <c r="G13" s="12">
        <v>0.28040698980707923</v>
      </c>
      <c r="H13" s="12">
        <v>0.7</v>
      </c>
      <c r="I13" s="27">
        <v>0.61421014375297933</v>
      </c>
      <c r="K13" s="26">
        <f t="shared" si="1"/>
        <v>0.66491382943613175</v>
      </c>
      <c r="L13" s="12">
        <f t="shared" si="2"/>
        <v>0.42950658382811485</v>
      </c>
      <c r="M13" s="12">
        <f t="shared" si="3"/>
        <v>0.55395615820632316</v>
      </c>
      <c r="N13" s="12">
        <f t="shared" si="4"/>
        <v>0.75882151337654313</v>
      </c>
      <c r="O13" s="12">
        <f t="shared" si="5"/>
        <v>0.53428692360165575</v>
      </c>
      <c r="P13" s="12">
        <f t="shared" si="6"/>
        <v>0.36059248888759576</v>
      </c>
      <c r="Q13" s="12">
        <f t="shared" si="7"/>
        <v>2.7302881995427561E-2</v>
      </c>
      <c r="R13" s="27">
        <f t="shared" si="8"/>
        <v>4.9282742395771864E-2</v>
      </c>
    </row>
    <row r="14" spans="2:18" x14ac:dyDescent="0.35">
      <c r="B14" s="26">
        <v>0.12</v>
      </c>
      <c r="C14" s="12">
        <v>0.25564388218313017</v>
      </c>
      <c r="D14" s="12">
        <v>0.05</v>
      </c>
      <c r="E14" s="12">
        <v>0.13</v>
      </c>
      <c r="F14" s="12">
        <v>0.68411198367639647</v>
      </c>
      <c r="G14" s="12">
        <v>0.87497475893418963</v>
      </c>
      <c r="H14" s="12">
        <v>0.87</v>
      </c>
      <c r="I14" s="27">
        <v>0.82030000677697967</v>
      </c>
      <c r="K14" s="26">
        <f t="shared" si="1"/>
        <v>0.63972984043451031</v>
      </c>
      <c r="L14" s="12">
        <f t="shared" si="2"/>
        <v>0.40233972798919737</v>
      </c>
      <c r="M14" s="12">
        <f t="shared" si="3"/>
        <v>0.74549437058357759</v>
      </c>
      <c r="N14" s="12">
        <f t="shared" si="4"/>
        <v>0.62309059585464122</v>
      </c>
      <c r="O14" s="12">
        <f t="shared" si="5"/>
        <v>3.0487585602791398E-2</v>
      </c>
      <c r="P14" s="12">
        <f t="shared" si="6"/>
        <v>7.9687090826192734E-3</v>
      </c>
      <c r="Q14" s="12">
        <f t="shared" si="7"/>
        <v>8.2548907841092038E-3</v>
      </c>
      <c r="R14" s="27">
        <f t="shared" si="8"/>
        <v>1.1736079188009707E-2</v>
      </c>
    </row>
    <row r="15" spans="2:18" x14ac:dyDescent="0.35">
      <c r="B15" s="26">
        <v>0.3</v>
      </c>
      <c r="C15" s="12">
        <v>0.21399412668520046</v>
      </c>
      <c r="D15" s="12">
        <v>0.3</v>
      </c>
      <c r="E15" s="12">
        <v>0.14000000000000001</v>
      </c>
      <c r="F15" s="12">
        <v>0.45</v>
      </c>
      <c r="G15" s="12">
        <v>0.83427274739107304</v>
      </c>
      <c r="H15" s="12">
        <v>0.85</v>
      </c>
      <c r="I15" s="27">
        <v>0.94456034029250124</v>
      </c>
      <c r="K15" s="26">
        <f t="shared" si="1"/>
        <v>0.32895996962936808</v>
      </c>
      <c r="L15" s="12">
        <f t="shared" si="2"/>
        <v>0.47554194641859465</v>
      </c>
      <c r="M15" s="12">
        <f t="shared" si="3"/>
        <v>0.32895996962936808</v>
      </c>
      <c r="N15" s="12">
        <f t="shared" si="4"/>
        <v>0.60615597487967199</v>
      </c>
      <c r="O15" s="12">
        <f t="shared" si="5"/>
        <v>0.1436298578996392</v>
      </c>
      <c r="P15" s="12">
        <f t="shared" si="6"/>
        <v>1.0632046069763101E-2</v>
      </c>
      <c r="Q15" s="12">
        <f t="shared" si="7"/>
        <v>9.5119312108704977E-3</v>
      </c>
      <c r="R15" s="27">
        <f t="shared" si="8"/>
        <v>4.8602093239676486E-3</v>
      </c>
    </row>
    <row r="16" spans="2:18" ht="15" thickBot="1" x14ac:dyDescent="0.4">
      <c r="B16" s="28">
        <v>0.41796488636902007</v>
      </c>
      <c r="C16" s="29">
        <v>0.20879438276575546</v>
      </c>
      <c r="D16" s="29">
        <v>0.54022129496348903</v>
      </c>
      <c r="E16" s="29">
        <v>0.21891475212758416</v>
      </c>
      <c r="F16" s="29">
        <v>0.87173140797905568</v>
      </c>
      <c r="G16" s="29">
        <v>0.59374291894573372</v>
      </c>
      <c r="H16" s="29">
        <v>0.66718271349431746</v>
      </c>
      <c r="I16" s="30">
        <v>0.75538045398027831</v>
      </c>
      <c r="K16" s="28">
        <f t="shared" si="1"/>
        <v>0.17416425741849142</v>
      </c>
      <c r="L16" s="29">
        <f t="shared" si="2"/>
        <v>0.48482222766331323</v>
      </c>
      <c r="M16" s="29">
        <f t="shared" si="3"/>
        <v>8.0869769713538209E-2</v>
      </c>
      <c r="N16" s="29">
        <f t="shared" si="4"/>
        <v>0.46677524699731449</v>
      </c>
      <c r="O16" s="29">
        <f t="shared" si="5"/>
        <v>8.154150333881803E-3</v>
      </c>
      <c r="P16" s="29">
        <f t="shared" si="6"/>
        <v>5.6610087943028645E-2</v>
      </c>
      <c r="Q16" s="29">
        <f t="shared" si="7"/>
        <v>3.4276370685187456E-2</v>
      </c>
      <c r="R16" s="30">
        <f t="shared" si="8"/>
        <v>1.8540618218187383E-2</v>
      </c>
    </row>
    <row r="17" spans="2:18" x14ac:dyDescent="0.35">
      <c r="B17" s="2"/>
      <c r="C17" s="2"/>
      <c r="D17" s="2"/>
      <c r="E17" s="2"/>
      <c r="F17" s="2"/>
      <c r="G17" s="2"/>
      <c r="H17" s="2"/>
      <c r="I17" s="2"/>
    </row>
    <row r="18" spans="2:18" x14ac:dyDescent="0.35">
      <c r="D18" s="2"/>
      <c r="E18" s="2"/>
      <c r="F18" s="2"/>
      <c r="G18" s="2"/>
      <c r="H18" s="2"/>
      <c r="I18" s="2"/>
      <c r="K18" s="8" t="s">
        <v>12</v>
      </c>
      <c r="L18" s="11">
        <v>1.4322480977580123</v>
      </c>
      <c r="Q18" s="31" t="s">
        <v>26</v>
      </c>
      <c r="R18" s="12">
        <f>AVERAGE(K3:R16)</f>
        <v>0.41023084780055968</v>
      </c>
    </row>
    <row r="19" spans="2:18" x14ac:dyDescent="0.35">
      <c r="K19" s="8" t="s">
        <v>7</v>
      </c>
      <c r="L19" s="11">
        <v>-7.1504694007568315</v>
      </c>
      <c r="Q19" s="31" t="s">
        <v>27</v>
      </c>
      <c r="R19" s="12">
        <f>STDEV(K3:R16)</f>
        <v>0.28952005191725555</v>
      </c>
    </row>
  </sheetData>
  <conditionalFormatting sqref="K3:R1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1AF223B8-E413-47BD-8413-567ED3A71425}"/>
</file>

<file path=customXml/itemProps2.xml><?xml version="1.0" encoding="utf-8"?>
<ds:datastoreItem xmlns:ds="http://schemas.openxmlformats.org/officeDocument/2006/customXml" ds:itemID="{2B6715A5-6EDA-4E4A-8A8F-ED6C7215B912}"/>
</file>

<file path=customXml/itemProps3.xml><?xml version="1.0" encoding="utf-8"?>
<ds:datastoreItem xmlns:ds="http://schemas.openxmlformats.org/officeDocument/2006/customXml" ds:itemID="{C3D60C8E-CB82-43C7-A3CE-8E64EF202F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Model 1</vt:lpstr>
      <vt:lpstr>Model 2</vt:lpstr>
      <vt:lpstr>Model 3</vt:lpstr>
      <vt:lpstr>AIC table</vt:lpstr>
      <vt:lpstr>Prediction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James Murdoch</cp:lastModifiedBy>
  <dcterms:created xsi:type="dcterms:W3CDTF">2021-02-12T15:13:27Z</dcterms:created>
  <dcterms:modified xsi:type="dcterms:W3CDTF">2024-07-22T02:27:31Z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0x010100E8900F5E31C89A48940A57403082843D</vt:lpwstr>
  </property>
</Properties>
</file>